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car.novelo\Desktop\CEI-2024\Publicaciones 2024\Junta Local Ejecutiva\PAAAS INE 2024\PAAAS INE ENERO\Sonora\"/>
    </mc:Choice>
  </mc:AlternateContent>
  <xr:revisionPtr revIDLastSave="0" documentId="13_ncr:1_{5A446E21-15D3-4047-933E-81C2B0ADEE89}" xr6:coauthVersionLast="47" xr6:coauthVersionMax="47" xr10:uidLastSave="{00000000-0000-0000-0000-000000000000}"/>
  <bookViews>
    <workbookView xWindow="-108" yWindow="-108" windowWidth="22140" windowHeight="13176" xr2:uid="{DDDF5E43-009E-4F94-94B1-C0D51BAFEF05}"/>
  </bookViews>
  <sheets>
    <sheet name="Ene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9" i="1" l="1"/>
  <c r="P244" i="1"/>
  <c r="P243" i="1"/>
  <c r="P242" i="1"/>
  <c r="P241" i="1"/>
  <c r="P240" i="1"/>
  <c r="P239" i="1"/>
  <c r="P238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S208" i="1"/>
  <c r="R208" i="1"/>
  <c r="R202" i="1"/>
  <c r="R201" i="1"/>
  <c r="O196" i="1" l="1"/>
  <c r="R196" i="1" s="1"/>
  <c r="O195" i="1"/>
  <c r="R195" i="1" s="1"/>
  <c r="O194" i="1"/>
  <c r="R194" i="1" s="1"/>
  <c r="O193" i="1"/>
  <c r="R193" i="1" s="1"/>
  <c r="O192" i="1"/>
  <c r="R192" i="1" s="1"/>
  <c r="O191" i="1"/>
  <c r="R191" i="1" s="1"/>
  <c r="O190" i="1"/>
  <c r="R190" i="1" s="1"/>
  <c r="O189" i="1"/>
  <c r="R189" i="1" s="1"/>
  <c r="O188" i="1"/>
  <c r="R188" i="1" s="1"/>
  <c r="O187" i="1"/>
  <c r="R187" i="1" s="1"/>
  <c r="O186" i="1"/>
  <c r="R186" i="1" s="1"/>
  <c r="O185" i="1"/>
  <c r="R185" i="1" s="1"/>
  <c r="O184" i="1"/>
  <c r="R184" i="1" s="1"/>
  <c r="O183" i="1"/>
  <c r="R183" i="1" s="1"/>
  <c r="O182" i="1"/>
  <c r="R182" i="1" s="1"/>
  <c r="O181" i="1"/>
  <c r="R181" i="1" s="1"/>
  <c r="O180" i="1"/>
  <c r="R180" i="1" s="1"/>
  <c r="O179" i="1"/>
  <c r="R179" i="1" s="1"/>
  <c r="O178" i="1"/>
  <c r="R178" i="1" s="1"/>
  <c r="O177" i="1"/>
  <c r="R177" i="1" s="1"/>
  <c r="O176" i="1"/>
  <c r="R176" i="1" s="1"/>
  <c r="O175" i="1"/>
  <c r="R175" i="1" s="1"/>
  <c r="O174" i="1"/>
  <c r="R174" i="1" s="1"/>
  <c r="O173" i="1"/>
  <c r="R173" i="1" s="1"/>
  <c r="O172" i="1"/>
  <c r="R172" i="1" s="1"/>
  <c r="O171" i="1"/>
  <c r="R171" i="1" s="1"/>
  <c r="O170" i="1"/>
  <c r="R170" i="1" s="1"/>
  <c r="O169" i="1"/>
  <c r="R169" i="1" s="1"/>
  <c r="O168" i="1"/>
  <c r="R168" i="1" s="1"/>
  <c r="O167" i="1"/>
  <c r="R167" i="1" s="1"/>
  <c r="O166" i="1"/>
  <c r="R166" i="1" s="1"/>
  <c r="O165" i="1"/>
  <c r="R165" i="1" s="1"/>
  <c r="O164" i="1"/>
  <c r="R164" i="1" s="1"/>
  <c r="O163" i="1"/>
  <c r="R163" i="1" s="1"/>
  <c r="O162" i="1"/>
  <c r="R162" i="1" s="1"/>
  <c r="O161" i="1"/>
  <c r="R161" i="1" s="1"/>
  <c r="O160" i="1"/>
  <c r="R160" i="1" s="1"/>
  <c r="O159" i="1"/>
  <c r="R159" i="1" s="1"/>
  <c r="O158" i="1"/>
  <c r="R158" i="1" s="1"/>
  <c r="O157" i="1"/>
  <c r="R157" i="1" s="1"/>
  <c r="O156" i="1"/>
  <c r="R156" i="1" s="1"/>
  <c r="O155" i="1"/>
  <c r="R155" i="1" s="1"/>
  <c r="O154" i="1"/>
  <c r="R154" i="1" s="1"/>
  <c r="O153" i="1"/>
  <c r="R153" i="1" s="1"/>
  <c r="O152" i="1"/>
  <c r="R152" i="1" s="1"/>
  <c r="O151" i="1"/>
  <c r="R151" i="1" s="1"/>
  <c r="O150" i="1"/>
  <c r="R150" i="1" s="1"/>
  <c r="O149" i="1"/>
  <c r="R149" i="1" s="1"/>
  <c r="O148" i="1"/>
  <c r="R148" i="1" s="1"/>
  <c r="O147" i="1"/>
  <c r="R147" i="1" s="1"/>
  <c r="O146" i="1"/>
  <c r="R146" i="1" s="1"/>
  <c r="O145" i="1"/>
  <c r="R145" i="1" s="1"/>
  <c r="O144" i="1"/>
  <c r="R144" i="1" s="1"/>
  <c r="O143" i="1"/>
  <c r="R143" i="1" s="1"/>
  <c r="O142" i="1"/>
  <c r="R142" i="1" s="1"/>
  <c r="O141" i="1"/>
  <c r="R141" i="1" s="1"/>
  <c r="O140" i="1"/>
  <c r="R140" i="1" s="1"/>
  <c r="R138" i="1" l="1"/>
  <c r="O138" i="1"/>
  <c r="R137" i="1"/>
  <c r="O137" i="1"/>
  <c r="S136" i="1"/>
  <c r="O136" i="1" s="1"/>
  <c r="R136" i="1" l="1"/>
  <c r="R135" i="1" l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S113" i="1" l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 l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S83" i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P70" i="1"/>
  <c r="P69" i="1"/>
  <c r="P68" i="1"/>
  <c r="P60" i="1"/>
  <c r="P57" i="1"/>
  <c r="P56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<sst xmlns="http://schemas.openxmlformats.org/spreadsheetml/2006/main" count="2911" uniqueCount="459">
  <si>
    <t>UR Presupuesta</t>
  </si>
  <si>
    <t>UR Ejerce</t>
  </si>
  <si>
    <t>A I</t>
  </si>
  <si>
    <t>PP</t>
  </si>
  <si>
    <t>Sub programa</t>
  </si>
  <si>
    <t>Proyecto</t>
  </si>
  <si>
    <t>Partida</t>
  </si>
  <si>
    <t>Descripción de la  partida</t>
  </si>
  <si>
    <t>CUC</t>
  </si>
  <si>
    <t>Descripción del Bien o Servicio</t>
  </si>
  <si>
    <t>Contrato</t>
  </si>
  <si>
    <t>Tipo de Contrato</t>
  </si>
  <si>
    <t>Unidad de Medida</t>
  </si>
  <si>
    <t>Cantidad</t>
  </si>
  <si>
    <t>Precio Unitario con IVA</t>
  </si>
  <si>
    <t>Procedimiento de Contratación</t>
  </si>
  <si>
    <t>Total</t>
  </si>
  <si>
    <t>ENERO</t>
  </si>
  <si>
    <t>SR00</t>
  </si>
  <si>
    <t>001</t>
  </si>
  <si>
    <t>M001</t>
  </si>
  <si>
    <t>B00OD02</t>
  </si>
  <si>
    <t>Servicio de Agua</t>
  </si>
  <si>
    <t>SOLICITUD PARA SERVICIO DE AGUA POTABLE Y ALCANTARILLADO DE EDIFICIO SEDE JLE SONORA ENERO DEL 2024</t>
  </si>
  <si>
    <t>Servicios</t>
  </si>
  <si>
    <t>MONTO</t>
  </si>
  <si>
    <t>COMPRA MENOR</t>
  </si>
  <si>
    <t>B00OD01</t>
  </si>
  <si>
    <t>Refacciones y Accesorios Menores de Mobiliario y Equipo de Administración, Educacional y Recreativo</t>
  </si>
  <si>
    <t>29301001-0028</t>
  </si>
  <si>
    <t>SILLA SECRETARIAL CON RODAJAS - GASTO</t>
  </si>
  <si>
    <t>Bienes</t>
  </si>
  <si>
    <t>Pieza</t>
  </si>
  <si>
    <t>Materiales y útiles de oficina</t>
  </si>
  <si>
    <t>21101001-0333</t>
  </si>
  <si>
    <t>SERVILLETAS DESECHABLES</t>
  </si>
  <si>
    <t>PAQUETE</t>
  </si>
  <si>
    <t>21100132-0002</t>
  </si>
  <si>
    <t>CUCHARA DESECHABLE</t>
  </si>
  <si>
    <t>21101001-0187</t>
  </si>
  <si>
    <t>VASO TERMICO DESECHABLE</t>
  </si>
  <si>
    <t>CAJA</t>
  </si>
  <si>
    <t>21101001-0316</t>
  </si>
  <si>
    <t>PLATO GRANDE DESECHABLE</t>
  </si>
  <si>
    <t>Mantenimiento y conservación de maquinaria y equipo</t>
  </si>
  <si>
    <t>SOLICITUD PARA SERVICIO DE MANTENIMIENTO CORRECTIVO A SUMINISTRO E INSTALACION DE 6 MOTORES A EQUIPO CHILLER MARCA TRANE MODELO BLDC 115 230V 160W PARA  LAS MANEJADORAS DE EDIFICIO INE JLE SON MES DE ENERO 2024</t>
  </si>
  <si>
    <t>ADJUDICACIÓN DIRECTA</t>
  </si>
  <si>
    <t>Productos alimenticios para el personal en las instalaciones de las Unidades Responsables</t>
  </si>
  <si>
    <t>22104001-0161</t>
  </si>
  <si>
    <t>AGUA EMBOTELLADA</t>
  </si>
  <si>
    <t>22104001-0097</t>
  </si>
  <si>
    <t>CAFE MOLIDO</t>
  </si>
  <si>
    <t>KILOGRAMO</t>
  </si>
  <si>
    <t>Material de limpieza</t>
  </si>
  <si>
    <t>21601001-0117</t>
  </si>
  <si>
    <t>JABON LIQUIDO</t>
  </si>
  <si>
    <t>FRASCO</t>
  </si>
  <si>
    <t>22104001-0068</t>
  </si>
  <si>
    <t>SUMINISTRO DE AGUA EMBOTELLADA ( GARRAFON )</t>
  </si>
  <si>
    <t>21100041-0050</t>
  </si>
  <si>
    <t>LIBRETA PROFESIONAL DE RAYA 200 hjs.</t>
  </si>
  <si>
    <t>21100081-0001</t>
  </si>
  <si>
    <t>BANDERITAS POST-IT (VARIAS)</t>
  </si>
  <si>
    <t>21100105-0004</t>
  </si>
  <si>
    <t>PORTAMINAS y/o LAPICERO 0.7 m.m. (METAL)</t>
  </si>
  <si>
    <t>21100111-0003</t>
  </si>
  <si>
    <t>MINAS ¾ PUNTILLAS 0.7 m.m.</t>
  </si>
  <si>
    <t>ESTUCHE</t>
  </si>
  <si>
    <t>21100041-0039</t>
  </si>
  <si>
    <t>LIBRETA F/FRANCESA PASTA DURA</t>
  </si>
  <si>
    <t>21100022-0019</t>
  </si>
  <si>
    <t>CARPETA DE 3 ARGOLLAS DE 2 "</t>
  </si>
  <si>
    <t>21100022-0012</t>
  </si>
  <si>
    <t>CARPETA BLANCA 3 ARG. 4"</t>
  </si>
  <si>
    <t>21101001-0389</t>
  </si>
  <si>
    <t>PROTECTOR DE HOJAS T/C</t>
  </si>
  <si>
    <t>21100083-0001</t>
  </si>
  <si>
    <t>PAÑUELOS KLEENEX C/100 hjs.</t>
  </si>
  <si>
    <t>21100013-0005</t>
  </si>
  <si>
    <t>BOLIGRAFO TINTA AZUL</t>
  </si>
  <si>
    <t>22104001-0101</t>
  </si>
  <si>
    <t>CREMA EN  POLVO</t>
  </si>
  <si>
    <t>21100036-0013</t>
  </si>
  <si>
    <t>CINTURON DE PLASTICO (CINCHO DE SEGURIDAD P/ENVOLTURA Y/O  MARCHAMOS DE PLOMO PARA ENVOLTURA)</t>
  </si>
  <si>
    <t>21100081-0011</t>
  </si>
  <si>
    <t>BLOCK DE NOTAS POST-IT NEON 2027</t>
  </si>
  <si>
    <t>BLOC</t>
  </si>
  <si>
    <t>21100087-0015</t>
  </si>
  <si>
    <t>PAPEL BOND T/CARTA C/5000 hjs.</t>
  </si>
  <si>
    <t>21101001-0350</t>
  </si>
  <si>
    <t>CORDON PARA GAFETE</t>
  </si>
  <si>
    <t xml:space="preserve">Materiales y útiles para el procesamiento en equipos y bienes informáticos   </t>
  </si>
  <si>
    <t>21401001-0339</t>
  </si>
  <si>
    <t>TAMBOR BROTHER NP DR720</t>
  </si>
  <si>
    <t>Refacciones y Accesorios para Equipo de Cómputo y Telecomunicaciones</t>
  </si>
  <si>
    <t>29400015-0005</t>
  </si>
  <si>
    <t>TAPETE PARA MOUSE (RATON)</t>
  </si>
  <si>
    <t>29400015-0003</t>
  </si>
  <si>
    <t>MOUSE OPTICO INALAMBRICO</t>
  </si>
  <si>
    <t>29401001-0232</t>
  </si>
  <si>
    <t>MEMORIA SD 128 GB</t>
  </si>
  <si>
    <t>29400009-0048</t>
  </si>
  <si>
    <t>USB MINIHUB</t>
  </si>
  <si>
    <t>29401001-0055</t>
  </si>
  <si>
    <t>KIT MOUSE Y TECLADO USB</t>
  </si>
  <si>
    <t>JUEGO</t>
  </si>
  <si>
    <t>Material eléctrico y electrónico</t>
  </si>
  <si>
    <t>24601001-0075</t>
  </si>
  <si>
    <t>PILAS RECARGABLES AA</t>
  </si>
  <si>
    <t>24601001-0076</t>
  </si>
  <si>
    <t>PILAS RECARGABLES AAA</t>
  </si>
  <si>
    <t>24601001-0447</t>
  </si>
  <si>
    <t>CARGADOR DE BATERIA AA Y AAA</t>
  </si>
  <si>
    <t>24601001-0365</t>
  </si>
  <si>
    <t>ADAPTADOR MINI DISPLAYPORT A VGA MACHO - HEMBRA</t>
  </si>
  <si>
    <t>24601001-0215</t>
  </si>
  <si>
    <t>CONECTOR HDMI</t>
  </si>
  <si>
    <t>24601001-0343</t>
  </si>
  <si>
    <t>CABLE HDMI</t>
  </si>
  <si>
    <t>METRO</t>
  </si>
  <si>
    <t>R008</t>
  </si>
  <si>
    <t>Combustibles, lubricantes y aditivos para vehículos terrestres, aéreos, marítimos, lacustres y fluviales destinados a servicios administrativos</t>
  </si>
  <si>
    <t>26103001-0017</t>
  </si>
  <si>
    <t>VALE DE GASOLINA DE $500 PESOS - SERVICIOS ADMINISTRATIVOS</t>
  </si>
  <si>
    <t>R002</t>
  </si>
  <si>
    <t>043</t>
  </si>
  <si>
    <t>R003</t>
  </si>
  <si>
    <t>044</t>
  </si>
  <si>
    <t>R005</t>
  </si>
  <si>
    <t>045</t>
  </si>
  <si>
    <t>26103001-0006</t>
  </si>
  <si>
    <t>VALE DE GASOLINA DE $200 PESOS - SERVICIOS ADMINISTRATIVOS</t>
  </si>
  <si>
    <t>26103001-0008</t>
  </si>
  <si>
    <t>VALE DE GASOLINA DE $50 PESOS - SERVICIOS ADMINISTRATIVOS</t>
  </si>
  <si>
    <t>B00PE02</t>
  </si>
  <si>
    <t>Combustibles, lubricantes y aditivos para vehículos terrestres, aéreos, marítimos, lacustres y fluviales destinados a servicios públicos y la operación de programas públicos</t>
  </si>
  <si>
    <t>26102001-0015</t>
  </si>
  <si>
    <t>VALE DE GASOLINA DE $500 PESOS - SERVICIOS PUBLICOS</t>
  </si>
  <si>
    <t>B00MO02</t>
  </si>
  <si>
    <t>B00CA01</t>
  </si>
  <si>
    <t>Otros Servicios Comerciales.</t>
  </si>
  <si>
    <t>SOLICITUD DE SERVICIO DE IMPRESION A COLOR DE LETRERO EN VINIL DE PRODUCTO CARTOGRAFICO PARA AREA DE VOCALIA DEL RFE DE LA JLE DEL EDO DE SON ENERO 2024</t>
  </si>
  <si>
    <t>F13331Q</t>
  </si>
  <si>
    <t>Mantenimiento y conservación de vehículos terrestres, aéreos, marítimos, lacustres y fluviales</t>
  </si>
  <si>
    <t>SOLICITUD MANTENIMIENTO Y CONSERVACION DE 11 VEHICULOS EN LUBRICACION CAMBIO DE MASA AMORTIGUADORES REPUESTO CAJA DE DIRECCION ASIGNADOS A JLE ENERO 2024</t>
  </si>
  <si>
    <t>Mantenimiento y conservación de inmuebles</t>
  </si>
  <si>
    <t>SERVICIO DE REPARACION Y SUMINISTRO DE PISOS EN SALA DE SESIONES DE JLE SONORA ENERO 2024</t>
  </si>
  <si>
    <t>Cal, yeso y productos de yeso</t>
  </si>
  <si>
    <t>24301001-0002</t>
  </si>
  <si>
    <t>PLAFON</t>
  </si>
  <si>
    <t>SR02</t>
  </si>
  <si>
    <t>Servicio Telefónico Convencional.</t>
  </si>
  <si>
    <t>SERVICIO DE TELEFONIA FIJA CORRESP AL MES DE ENERO DE 2024 JUNTA EJECUTIVA DISTRITAL EN SONORA 02 NOGALES SONORA</t>
  </si>
  <si>
    <t>SR03</t>
  </si>
  <si>
    <t>088</t>
  </si>
  <si>
    <t>SERVICIO DE TELEFONIA FIJA CORRESP AL MES DE ENERO DE 2024 JUNTA EJECUTIVA DISTRITAL EN SONORA 03 HERMOSILLO NTE SONORA</t>
  </si>
  <si>
    <t>SR04</t>
  </si>
  <si>
    <t>SERVICIO DE TELEFONIA FIJA CORRESP AL MES DE ENERO DE 2024 JUNTA EJECUTIVA DISTRITAL EN SONORA 04 GUAYMAS SONORA</t>
  </si>
  <si>
    <t>SR05</t>
  </si>
  <si>
    <t>SERVICIO DE TELEFONIA FIJA CORRESP AL MES DE ENERO DE 2024 JUNTA EJECUTIVA DISTRITAL EN SONORA 05 HERMOSILLO SUR SONORA</t>
  </si>
  <si>
    <t>SR06</t>
  </si>
  <si>
    <t>SERVICIO DE TELEFONIA FIJA CORRESP AL MES DE ENERO DE 2024 JUNTA EJECUTIVA DISTRITAL EN SONORA 06 CD OBREGON SONORA</t>
  </si>
  <si>
    <t>SR07</t>
  </si>
  <si>
    <t>SERVICIO DE TELEFONIA FIJA CORRESP AL MES DE ENERO DE 2024 JUNTA EJECUTIVA DISTRITAL EN SONORA 07 NAVOJOA SONORA</t>
  </si>
  <si>
    <t>SERVICIO DE TELEFONIA FIJA CORRESP AL MES DE ENERO DE 2024 JUNTA EJECUTIVA LOCAL EN SONORA</t>
  </si>
  <si>
    <t>24601001-0015</t>
  </si>
  <si>
    <t>LAMPARA DE LED</t>
  </si>
  <si>
    <t>Artículos metálicos para la construcción</t>
  </si>
  <si>
    <t>24700020-0017</t>
  </si>
  <si>
    <t>VALVULA DE 1/2</t>
  </si>
  <si>
    <t>Herramientas Menores</t>
  </si>
  <si>
    <t>29101001-0136</t>
  </si>
  <si>
    <t>BOMBA PARA AGUA</t>
  </si>
  <si>
    <t>FOTOCOPIADODE 133 COPIA A COLOR DE CARTELES VCEYEC DE JLE SONORA ENERO 2024</t>
  </si>
  <si>
    <t>Órgano</t>
  </si>
  <si>
    <t>Delegacional</t>
  </si>
  <si>
    <t>SUBDELEGACIONALES</t>
  </si>
  <si>
    <t>SR01</t>
  </si>
  <si>
    <t>21101</t>
  </si>
  <si>
    <t>21100017-0002</t>
  </si>
  <si>
    <t>CAJA DE ARCHIVO MUERTO T/CARTA</t>
  </si>
  <si>
    <t xml:space="preserve"> Pieza</t>
  </si>
  <si>
    <t>21100031-0001</t>
  </si>
  <si>
    <t>CHAROLA ORGANITODO</t>
  </si>
  <si>
    <t>21100036-0004</t>
  </si>
  <si>
    <t>CLIP MARIPOSA  # 1</t>
  </si>
  <si>
    <t xml:space="preserve"> CAJA</t>
  </si>
  <si>
    <t>21100036-0005</t>
  </si>
  <si>
    <t>CLIP MARIPOSA  # 2</t>
  </si>
  <si>
    <t>21100036-0006</t>
  </si>
  <si>
    <t>CLIPS JUMBO</t>
  </si>
  <si>
    <t>21101001-0148</t>
  </si>
  <si>
    <t>CUADERNO TIPO FRANCES</t>
  </si>
  <si>
    <t>21101001-0013</t>
  </si>
  <si>
    <t>ESPIRAL PARA ENGARGOLAR</t>
  </si>
  <si>
    <t xml:space="preserve"> BOLSA</t>
  </si>
  <si>
    <t>21100087-0013</t>
  </si>
  <si>
    <t>PAPEL BOND T/CARTA 500 hjs.</t>
  </si>
  <si>
    <t xml:space="preserve"> PAQUETE</t>
  </si>
  <si>
    <t>21100087-0017</t>
  </si>
  <si>
    <t>PAPEL BOND T/DOBLE CARTA C/500 hjs.</t>
  </si>
  <si>
    <t>21401</t>
  </si>
  <si>
    <t>21400008-0006</t>
  </si>
  <si>
    <t>AIRE COMPRIMIDO PROPELENTE</t>
  </si>
  <si>
    <t>21601</t>
  </si>
  <si>
    <t>21600001-0002</t>
  </si>
  <si>
    <t>ACEITE ABRILLANTADOR P/MUEBLES</t>
  </si>
  <si>
    <t>21600008-0002</t>
  </si>
  <si>
    <t>AROMATIZANTE (VARIOS)</t>
  </si>
  <si>
    <t>21600025-0001</t>
  </si>
  <si>
    <t>CERA LIQUIDA P/MUEBLES</t>
  </si>
  <si>
    <t>21601001-0002</t>
  </si>
  <si>
    <t>CLORO</t>
  </si>
  <si>
    <t>21600007-0003</t>
  </si>
  <si>
    <t>DESINFECTANTE LIMPIADOR  (FABULOSO)</t>
  </si>
  <si>
    <t>21600022-0004</t>
  </si>
  <si>
    <t>JABON DETERGENTE EN POLVO  1 kg.</t>
  </si>
  <si>
    <t>21600022-0009</t>
  </si>
  <si>
    <t>JABON LIQUIDO P/UTENCILIOS DE COCINA</t>
  </si>
  <si>
    <t>21601001-0016</t>
  </si>
  <si>
    <t>PAPEL HIGIENICO</t>
  </si>
  <si>
    <t xml:space="preserve"> ROLLO</t>
  </si>
  <si>
    <t>21600007-0004</t>
  </si>
  <si>
    <t>PASTILLA P/TANQUE W.C.</t>
  </si>
  <si>
    <t>21600007-0008</t>
  </si>
  <si>
    <t>PINOL 1 GALON</t>
  </si>
  <si>
    <t>21601001-0019</t>
  </si>
  <si>
    <t>TOALLA INTERDOBLADA</t>
  </si>
  <si>
    <t>22104</t>
  </si>
  <si>
    <t>ALIMENTOS</t>
  </si>
  <si>
    <t>22104001-0075</t>
  </si>
  <si>
    <t>26103</t>
  </si>
  <si>
    <t>Combustibles, lubricantes y aditivos para vehículos terrestres, destinados a servicios administrativos</t>
  </si>
  <si>
    <t>26103001-0031</t>
  </si>
  <si>
    <t>DISPERSION ELECTRONICA DE COMBUSTIBLE PARA SERVICIOS ADMINISTRATIVOS</t>
  </si>
  <si>
    <t xml:space="preserve"> PESOS</t>
  </si>
  <si>
    <t>29601</t>
  </si>
  <si>
    <t xml:space="preserve">Refacciones y accesorios menores de equipo de transporte   </t>
  </si>
  <si>
    <t>29600042-0002</t>
  </si>
  <si>
    <t>FOCO AUTOMOTRIZ DE HALOGENO</t>
  </si>
  <si>
    <t xml:space="preserve"> </t>
  </si>
  <si>
    <t>PIEZA</t>
  </si>
  <si>
    <t>31301</t>
  </si>
  <si>
    <t>Servicio de agua</t>
  </si>
  <si>
    <t>Servicio de agua potable y alcantarillado del R.F.E. y J.D.E., correspondiente al periodo del mes de Diciembre del 2023.</t>
  </si>
  <si>
    <t xml:space="preserve"> MONTO</t>
  </si>
  <si>
    <t>31401</t>
  </si>
  <si>
    <t>Servicio telefónico convencional</t>
  </si>
  <si>
    <t>Servicio de líneas telefónicas de J.D.E. y del R.F.E., correspondiente al mes de Diciembre del 2023.</t>
  </si>
  <si>
    <t>31801</t>
  </si>
  <si>
    <t>Servicio Postal</t>
  </si>
  <si>
    <t xml:space="preserve">LRCFA6814, DHL EXPRESS MEXICO, GUIA ENVIO CD MEXICO </t>
  </si>
  <si>
    <t>32601</t>
  </si>
  <si>
    <t>Arrendamiento de maquinaria y equipo</t>
  </si>
  <si>
    <t>Servicio de fotocopiadoras en vocalía ejecutiva, área administrativa, vocalía de capacitación y en vocalía de organización, correspondiente al periodo del 20/12/2024 al 20/01/2024.</t>
  </si>
  <si>
    <t>COMBUSTIBLES, LUBRICANTES Y ADITIVOS PARA VEHÍCULOS TERRESTRES, AÉREOS, MARÍTIMOS, LACUSTRES Y FLUVIALES DESTINADOS A SERVICIOS PÚBLICOS Y LA OPERACIÓN DE PROGRAMAS PÚBLICOS</t>
  </si>
  <si>
    <t>26103001-0013</t>
  </si>
  <si>
    <t>COMBUSTIBLE</t>
  </si>
  <si>
    <t>NO APLICA</t>
  </si>
  <si>
    <t>SERVICIO TELEFÓNICO CONVENCIONAL</t>
  </si>
  <si>
    <t>__________</t>
  </si>
  <si>
    <t>TELMEX</t>
  </si>
  <si>
    <t>SERVICIOS</t>
  </si>
  <si>
    <t>R009</t>
  </si>
  <si>
    <t>067</t>
  </si>
  <si>
    <t>SERVICIOS DE TELECOMUNICACIONES</t>
  </si>
  <si>
    <t>MEGACABLE CEVEM</t>
  </si>
  <si>
    <t>ARRENDAMIENTO DE MAQUINARIA Y EQUIPO</t>
  </si>
  <si>
    <t>SERVICIO DE FOTOCOPIADO JUNTA Y MAC 260251</t>
  </si>
  <si>
    <t>OTROS IMPUESTOS Y DERECHOS</t>
  </si>
  <si>
    <t>COMISION GASOLINA</t>
  </si>
  <si>
    <t>33801</t>
  </si>
  <si>
    <t>SERVICIOS DE VIGILANCIA</t>
  </si>
  <si>
    <t>SERVICIO DE ALARMAS MAC 260251 DICIEMBRE</t>
  </si>
  <si>
    <t>SERVICIO DE ALARMAS MAC 260252 DICIEMBRE</t>
  </si>
  <si>
    <t>F13301Q</t>
  </si>
  <si>
    <t>APOYO FINANCIERO A CONSEJEROS ELECTORALES Y DISTRITALES EN PROCESO ELECTORAL</t>
  </si>
  <si>
    <t>MATERIAL ELECTRONICO</t>
  </si>
  <si>
    <t>DELEGACIONALES</t>
  </si>
  <si>
    <t>ADQUISICION DE FOCOS LED PARA LAS OFICINAS QUE OCUPA LA JD03 SONORA.</t>
  </si>
  <si>
    <t>ADQUISICION DE LINTERNA DE LUZ TIPO LED, PARA ACTIVIDADES DE RFE JD03 SONORA</t>
  </si>
  <si>
    <t>ADQUISICION DE CABLE HDMI PARA PROYECCIONES EN LA JD03 SONORA</t>
  </si>
  <si>
    <t>22103001-0003</t>
  </si>
  <si>
    <t>ALIMENTO A PERSONAL DE LA JD03 POR ACTIVIDADES EXTRAORDINARIAS RECEPCION DE DOCUMENTACION CAES Y GUARDIA DEL LA VOCALIA DEL SECRETARIADO</t>
  </si>
  <si>
    <t>ALIMENTO A PERSONAL POR ACTIVIDADES EXTRAORDINARIAS EN LA CAPTURA DE EXPEDIENTES DE CAES EN SISTEMA SINOPE</t>
  </si>
  <si>
    <t>ADQUISICION DE AGUA EMBOTELLADA PARA PERSONAL DE LA JD03 Y RFE-REEMBOLSO</t>
  </si>
  <si>
    <t>Materiales y Útiles de Oficina</t>
  </si>
  <si>
    <t>SERVICIO DE FOTOCOPIADO A COLOR DE CREDENCIALES PERSONAL JD03 SONORA</t>
  </si>
  <si>
    <t>ADQUISICION DE VASOS Y PLATOS DESECHABLES PARA REUNIONES EN LA JD03 SONORA</t>
  </si>
  <si>
    <t>ADQUISICION DE ARTICULOS PARA CAFETERIA EN REUNIONES EN LA JD03 SONORA.</t>
  </si>
  <si>
    <t>Fletes y maniobras</t>
  </si>
  <si>
    <t>ADQUISICION DE GUIAS PARA ENVIO DE PAQUETERIA A OFICINAS CENTRALES DEL INE</t>
  </si>
  <si>
    <t>ALIMENTO A PERSONAL POR ACTIVIDADES EXTRAORDINARIAS  GUARDIA POR TRERMINO DEPLAZO VOCALIA SECRETARIADO JD03 SONORA</t>
  </si>
  <si>
    <t>ALIMENTO  A PERSONAL DE VECEYEC POR CURSO AL PERSONAL EN JD 03 SONORA</t>
  </si>
  <si>
    <t>SERVICIO DE AGUA POTABLE MES DE ENERO 2024, MODULO FIJO RFE Y JD03 SONORA</t>
  </si>
  <si>
    <t>Servicio Telefonico</t>
  </si>
  <si>
    <t>SERVICIO TELEFONICO MES DE ENERO 2024, MODULO RFE Y JD03 SONORA</t>
  </si>
  <si>
    <t>Arrendamiento de Maquinaria y Equipo</t>
  </si>
  <si>
    <t>SERVICIO DE FOTOCOPIADO MES DE ENERO 2024, JUNTA DISTRITAL 03 SONORA</t>
  </si>
  <si>
    <t>SERVICIO DE AGUA</t>
  </si>
  <si>
    <t>SERVICIO DE AGUA POTABLE</t>
  </si>
  <si>
    <t>SERVICIO</t>
  </si>
  <si>
    <t>COMBUSTIBLE, LUBRICANTES Y ADITIVOS PARA VEHICULOS DESTINADOS A SERVICIOS ADMINISTRATIVOS</t>
  </si>
  <si>
    <t>GASOLINA</t>
  </si>
  <si>
    <t>ADJUDICACION DIRECTA</t>
  </si>
  <si>
    <t>COMBUSTIBLES, LUBRICANTES Y ADITIVOS PARA VEHICULOS TERRESTRES, AEREOS Y MARITIMOS DESTINADOS A SERVICIOS PUBLICOS</t>
  </si>
  <si>
    <t>Sub delegacional</t>
  </si>
  <si>
    <t>SPG044</t>
  </si>
  <si>
    <t>F15611Q</t>
  </si>
  <si>
    <t>OTROS SERVICIOS COMERCIALES</t>
  </si>
  <si>
    <t xml:space="preserve">EXCEDENTE DE FOTOCOPIADO </t>
  </si>
  <si>
    <t>MATERIALES Y ÚTILES DE OFICINA</t>
  </si>
  <si>
    <t>21100041-0032</t>
  </si>
  <si>
    <t>BLOCK TAMAÑO CARTA DE RAYA</t>
  </si>
  <si>
    <t>21100127-0002</t>
  </si>
  <si>
    <t>TIJERA DEL  # 5</t>
  </si>
  <si>
    <t>21100127-0004</t>
  </si>
  <si>
    <t>TIJERA DEL  # 7</t>
  </si>
  <si>
    <t>21100036-0001</t>
  </si>
  <si>
    <t>CLIP ESTANDAR # 1</t>
  </si>
  <si>
    <t>21100065-0001</t>
  </si>
  <si>
    <t>GRAPA STANDAR</t>
  </si>
  <si>
    <t>21100013-0025</t>
  </si>
  <si>
    <t>MARCATEXTO AMARILLO</t>
  </si>
  <si>
    <t>21100013-0022</t>
  </si>
  <si>
    <t>MARCADOR TINTA PERMANENTE NEGRO</t>
  </si>
  <si>
    <t>21101001-0006</t>
  </si>
  <si>
    <t>MARCADOR TINTA PERMANENTE</t>
  </si>
  <si>
    <t>21100074-0013</t>
  </si>
  <si>
    <t>LAPIZ</t>
  </si>
  <si>
    <t>21100014-0006</t>
  </si>
  <si>
    <t>BORRADOR DE MIGAJON M-20</t>
  </si>
  <si>
    <t>21100114-0008</t>
  </si>
  <si>
    <t>REGLA DE PLASTICO  30 cm.</t>
  </si>
  <si>
    <t>21100003-0002</t>
  </si>
  <si>
    <t>SACAPUNTAS DE PLASTICO ESCOLAR</t>
  </si>
  <si>
    <t>21100081-0073</t>
  </si>
  <si>
    <t>PAPEL CONTAC</t>
  </si>
  <si>
    <t>SPG001</t>
  </si>
  <si>
    <t>F20531Q</t>
  </si>
  <si>
    <t>26103001-0007</t>
  </si>
  <si>
    <t>VALE DE GASOLINA DE $100 PESOS - SERVICIOS ADMINISTRATIVOS</t>
  </si>
  <si>
    <t>SPG043</t>
  </si>
  <si>
    <t>21101001-0086</t>
  </si>
  <si>
    <t>FOLDER T/C</t>
  </si>
  <si>
    <t>21101001-0422</t>
  </si>
  <si>
    <t>SOBRE BOLSA TAMAÑO DOBLE CARTA, EN PAPEL MANILA, SIN HILO DE 90 GRS</t>
  </si>
  <si>
    <t>21100125-0003</t>
  </si>
  <si>
    <t>TABLA PORTAPAPEL EN MADERA T/CARTA</t>
  </si>
  <si>
    <t>21100125-0004</t>
  </si>
  <si>
    <t>TABLA PORTAPAPEL EN MADERA T/OFICIO</t>
  </si>
  <si>
    <t>21100023-0002</t>
  </si>
  <si>
    <t>REGISTRADOR  LEFORT T/CARTA</t>
  </si>
  <si>
    <t>21100127-0003</t>
  </si>
  <si>
    <t>TIJERA DEL  # 6</t>
  </si>
  <si>
    <t>21100014-0017</t>
  </si>
  <si>
    <t>BORRADOR WS-30 GOMA BLANCA</t>
  </si>
  <si>
    <t>21100032-0002</t>
  </si>
  <si>
    <t>CHINCHES</t>
  </si>
  <si>
    <t>21100101-0001</t>
  </si>
  <si>
    <t>PORTA CLIPS</t>
  </si>
  <si>
    <t>21100094-0001</t>
  </si>
  <si>
    <t>PERFORADORA DOBLE ORIFICIO</t>
  </si>
  <si>
    <t>21100091-0001</t>
  </si>
  <si>
    <t>PEGAMENTO ADHESIVO T/ LAPIZ</t>
  </si>
  <si>
    <t>21100013-0062</t>
  </si>
  <si>
    <t>BOLÍGRAFO TINTA GEL</t>
  </si>
  <si>
    <t>21100105-0003</t>
  </si>
  <si>
    <t>PORTAMINAS y/o LAPICERO 0.5 m.m. (PLASTIC</t>
  </si>
  <si>
    <t>21100111-0002</t>
  </si>
  <si>
    <t>MINAS ¾ PUNTILLAS 0.5 m.m.</t>
  </si>
  <si>
    <t>26102001-0005</t>
  </si>
  <si>
    <t>VALE DE GASOLINA DE $100 PESOS - SERVICIOS PUBLICOS</t>
  </si>
  <si>
    <t>PRODUCTOS ALIMENTICIOS PARA EL PERSONAL EN LAS INSTALACIONES DE LAS UNIDADES RESPONSABLES</t>
  </si>
  <si>
    <t>APOYO FINANCIERO A CONSEJEROS ELECTORALES Y DSITRITALES EN PROCESO ELECTORAL</t>
  </si>
  <si>
    <t>ADQUISICIÓN DE PAPEL TAMAÑO CARTA 2 CAJAS ACTIVIDADES CONSEJEROS ELECTORALES</t>
  </si>
  <si>
    <t>ADQUISICIÓN DE LUPAS MAPED LARGA 6 PIEZAS ACTIVIDADES CONSEJEROS ELECTORALES</t>
  </si>
  <si>
    <t>ADQUISICIÓN DE EXTENSIONES ELECTRICAS 3 PIEZAS ACTIVIDADES CONSEJEROS ELECTORALES</t>
  </si>
  <si>
    <t>ADQUISICIÓN DE BACKPACK 6 PIEZAS ACTIVIDADES CONSEJEROS ELECTORALES</t>
  </si>
  <si>
    <t>ADQUISICIÓN DE UN SUPRESOR DE PICOS ACTIVIDADES CONSEJEROS ELECTORALES</t>
  </si>
  <si>
    <t>ADQUISICIÓN DE 6 LAMPARAS DE ESCRITORIO ACTIVIDADES CONSEJEROS ELECTORALES</t>
  </si>
  <si>
    <t>21100013-0026</t>
  </si>
  <si>
    <t>MARCATEXTO AZUL</t>
  </si>
  <si>
    <t>SPG088</t>
  </si>
  <si>
    <t>AGUA POTABLE DEL PERIODO DE CONSUMO MES DE NOVIEMBRE 2023 DE LAS OFICINAS DEL MAC</t>
  </si>
  <si>
    <t>SERVICIO TELEFONICO CONVENCIONAL</t>
  </si>
  <si>
    <t>TELÉFONO MES DE FACTURACIÓN DICIEMBRE 2023 DE LA LÍNEA 6444153728</t>
  </si>
  <si>
    <t>SERVICIOS DE JARDINERIA Y FUMIGACIÓN</t>
  </si>
  <si>
    <t>SERVICIO DE FUMIGACIÓN PARA CONTROL DE FAUNA NOSCIVA EN OFICINAS DEL MAC 260651</t>
  </si>
  <si>
    <t>AGUA POTABLE DEL PERIODO DE CONSUMO MES DE DICIEMBRE 2023 DE LAS OFICINAS DE LA JDE 06</t>
  </si>
  <si>
    <t>SERVICIO DE FUMIGACIÓN PARA CONTROL DE FAUNA NOSCIVA EN OFICINAS DE LA JDE 06</t>
  </si>
  <si>
    <t>Otros Servicios Comerciales</t>
  </si>
  <si>
    <t>SERVICIO DE FOTOCOPIADO</t>
  </si>
  <si>
    <t>Servicio de agua potable</t>
  </si>
  <si>
    <t>Otros impuestos y derechos</t>
  </si>
  <si>
    <t>Peaje casetas</t>
  </si>
  <si>
    <t>Productos alimenticios para el personal en las en las Instalaciones de las
Unidades Responsables
instalaciones de las Unidades Responsables</t>
  </si>
  <si>
    <t>26102001-0019</t>
  </si>
  <si>
    <t>DISPERSION ELECTRONICA DE COMBUSTIBLE PARA SERVICIOS PUBLICOS</t>
  </si>
  <si>
    <t>PESOS</t>
  </si>
  <si>
    <t>Combustibles, Lubricantes y Aditivos para Vehículos Terrestres, Aéreos, Marítimos, Lacustres y Fluviales destinados a Servicios Administrativos.</t>
  </si>
  <si>
    <t>Materiales y útiles para el procesamiento en equipos y bienes informáticos</t>
  </si>
  <si>
    <t>21401001-0040</t>
  </si>
  <si>
    <t>TONER KYOCERA</t>
  </si>
  <si>
    <t>Material y útiles de oficina</t>
  </si>
  <si>
    <t>22104001-0090</t>
  </si>
  <si>
    <t>AGUA PURIFICADA 500 ML.</t>
  </si>
  <si>
    <t>21100036-0002</t>
  </si>
  <si>
    <t>CLIP ESTANDAR # 2</t>
  </si>
  <si>
    <t>21101001-0104</t>
  </si>
  <si>
    <t>BOLIGRAFO ENERGEL DX AZUL PUNTO FINO</t>
  </si>
  <si>
    <t>21100055-0003</t>
  </si>
  <si>
    <t>CUTTER GRANDE</t>
  </si>
  <si>
    <t>21100041-0005</t>
  </si>
  <si>
    <t>BLOCK DE NOTAS POST-IT CHICO</t>
  </si>
  <si>
    <t>21100033-0014</t>
  </si>
  <si>
    <t>CINTA DIUREX 18 X 65</t>
  </si>
  <si>
    <t>21100033-0047</t>
  </si>
  <si>
    <t>CINTA DIUREX 48 X 100</t>
  </si>
  <si>
    <t>21100040-0005</t>
  </si>
  <si>
    <t>CORRECTOR LIQUIDO T/LAPIZ</t>
  </si>
  <si>
    <t>21100087-0021</t>
  </si>
  <si>
    <t>PAPEL BOND T/OFICIO  C/500 hjs.</t>
  </si>
  <si>
    <t>21100004-0001</t>
  </si>
  <si>
    <t>AGENDA EJECUTIVA</t>
  </si>
  <si>
    <t>21100013-0007</t>
  </si>
  <si>
    <t>BOLIGRAFO TINTA ROJO</t>
  </si>
  <si>
    <t>21601001-0013</t>
  </si>
  <si>
    <t>21600007-0006</t>
  </si>
  <si>
    <t>PINOL 1 LITRO</t>
  </si>
  <si>
    <t>21600006-0018</t>
  </si>
  <si>
    <t>BOLSA GRANDE PARA BASURA</t>
  </si>
  <si>
    <t>ROLLO</t>
  </si>
  <si>
    <t>21600010-0004</t>
  </si>
  <si>
    <t>DETERGENTE EN POLVO</t>
  </si>
  <si>
    <t>21601001-0008</t>
  </si>
  <si>
    <t>ABRILLANTADOR Y QUITA POLVO PARA MUEBLES</t>
  </si>
  <si>
    <t>21600008-0004</t>
  </si>
  <si>
    <t>DESODORANTE AMBIENTAL (AEROSOL)</t>
  </si>
  <si>
    <t>21600022-0011</t>
  </si>
  <si>
    <t>JABON P/MANOS  ( SHAMPOO )</t>
  </si>
  <si>
    <t>21601001-0026</t>
  </si>
  <si>
    <t>TOALLA DE MICROFIBRA</t>
  </si>
  <si>
    <t>22104001-0096</t>
  </si>
  <si>
    <t>BOTE</t>
  </si>
  <si>
    <t>21400013-0364</t>
  </si>
  <si>
    <t>TONER PARA IMPRESORA HP LASER JET MOD. P4015N N/P CC364A</t>
  </si>
  <si>
    <t>21600006-0017</t>
  </si>
  <si>
    <t>BOLSA MEDIANA PARA BASURA</t>
  </si>
  <si>
    <t>21600029-0001</t>
  </si>
  <si>
    <t>PLUMERO</t>
  </si>
  <si>
    <t>21601001-0006</t>
  </si>
  <si>
    <t>DESINFECTANTE EN AEROSOL</t>
  </si>
  <si>
    <t>Subdelegacional</t>
  </si>
  <si>
    <t>Servicio De Agua</t>
  </si>
  <si>
    <t>Dirección Ejecutiva de Administración</t>
  </si>
  <si>
    <t>Dirección de Recursos Materiales y Servicios</t>
  </si>
  <si>
    <t>Subdirección de Adquisiciones</t>
  </si>
  <si>
    <t>Programa Anual de Adquisiciones, Arrendamientos y Servicios del INE Modificado Enero 2024 (PAAASINE)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</si>
</sst>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Arial Narrow"/>
      <family val="2"/>
      <charset val="1"/>
    </font>
    <font>
      <b/>
      <sz val="11"/>
      <color indexed="9"/>
      <name val="Calibri"/>
      <family val="2"/>
      <charset val="1"/>
    </font>
    <font>
      <sz val="10"/>
      <name val="Arial"/>
      <family val="2"/>
      <charset val="1"/>
    </font>
    <font>
      <b/>
      <sz val="12"/>
      <color indexed="9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sz val="9"/>
      <name val="Arial"/>
      <family val="2"/>
    </font>
    <font>
      <b/>
      <sz val="17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3399"/>
        <bgColor indexed="3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0" fontId="6" fillId="0" borderId="0"/>
    <xf numFmtId="0" fontId="17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38">
    <xf numFmtId="0" fontId="0" fillId="0" borderId="0" xfId="0"/>
    <xf numFmtId="0" fontId="3" fillId="2" borderId="1" xfId="3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>
      <alignment horizontal="center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43" fontId="3" fillId="2" borderId="1" xfId="3" applyNumberFormat="1" applyFont="1" applyFill="1" applyBorder="1" applyAlignment="1">
      <alignment horizontal="center" vertical="center" wrapText="1"/>
    </xf>
    <xf numFmtId="3" fontId="5" fillId="2" borderId="1" xfId="4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3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43" fontId="7" fillId="0" borderId="1" xfId="5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3" fontId="7" fillId="0" borderId="1" xfId="5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3" fillId="2" borderId="2" xfId="3" applyFont="1" applyFill="1" applyBorder="1" applyAlignment="1">
      <alignment horizontal="center" vertical="center" wrapText="1"/>
    </xf>
    <xf numFmtId="43" fontId="1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3" fontId="0" fillId="0" borderId="1" xfId="0" applyNumberFormat="1" applyBorder="1" applyAlignment="1">
      <alignment vertical="center"/>
    </xf>
    <xf numFmtId="43" fontId="8" fillId="0" borderId="1" xfId="0" applyNumberFormat="1" applyFont="1" applyBorder="1" applyAlignment="1">
      <alignment vertical="center"/>
    </xf>
    <xf numFmtId="43" fontId="7" fillId="0" borderId="1" xfId="5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5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1" fillId="0" borderId="1" xfId="5" applyFont="1" applyBorder="1" applyAlignment="1">
      <alignment horizontal="center" vertical="center" wrapText="1"/>
    </xf>
    <xf numFmtId="49" fontId="11" fillId="0" borderId="1" xfId="5" quotePrefix="1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4" fontId="11" fillId="0" borderId="1" xfId="5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1" fillId="0" borderId="1" xfId="5" applyNumberFormat="1" applyFont="1" applyBorder="1" applyAlignment="1">
      <alignment horizontal="center" vertical="center" wrapText="1"/>
    </xf>
    <xf numFmtId="3" fontId="10" fillId="0" borderId="1" xfId="3" applyNumberFormat="1" applyFont="1" applyBorder="1" applyAlignment="1">
      <alignment horizontal="center" vertical="center" wrapText="1"/>
    </xf>
    <xf numFmtId="3" fontId="11" fillId="0" borderId="1" xfId="5" applyNumberFormat="1" applyFont="1" applyBorder="1" applyAlignment="1">
      <alignment horizontal="center" vertical="center" wrapText="1"/>
    </xf>
    <xf numFmtId="44" fontId="11" fillId="0" borderId="1" xfId="5" applyNumberFormat="1" applyFont="1" applyBorder="1" applyAlignment="1">
      <alignment horizontal="center" vertical="center" wrapText="1"/>
    </xf>
    <xf numFmtId="2" fontId="11" fillId="0" borderId="1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9" fillId="0" borderId="1" xfId="5" applyFont="1" applyBorder="1" applyAlignment="1">
      <alignment horizontal="center" vertical="center" wrapText="1"/>
    </xf>
    <xf numFmtId="4" fontId="10" fillId="0" borderId="1" xfId="5" applyNumberFormat="1" applyFont="1" applyBorder="1" applyAlignment="1">
      <alignment horizontal="center" vertical="center" wrapText="1"/>
    </xf>
    <xf numFmtId="44" fontId="10" fillId="0" borderId="1" xfId="3" applyNumberFormat="1" applyFont="1" applyBorder="1" applyAlignment="1">
      <alignment horizontal="center" vertical="center" wrapText="1"/>
    </xf>
    <xf numFmtId="0" fontId="9" fillId="0" borderId="1" xfId="5" quotePrefix="1" applyFont="1" applyBorder="1" applyAlignment="1">
      <alignment horizontal="center" vertical="center"/>
    </xf>
    <xf numFmtId="49" fontId="9" fillId="0" borderId="1" xfId="5" quotePrefix="1" applyNumberFormat="1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center" vertical="center"/>
    </xf>
    <xf numFmtId="44" fontId="10" fillId="0" borderId="1" xfId="5" applyNumberFormat="1" applyFont="1" applyBorder="1" applyAlignment="1">
      <alignment horizontal="center" vertical="center" wrapText="1"/>
    </xf>
    <xf numFmtId="0" fontId="6" fillId="3" borderId="1" xfId="5" applyFill="1" applyBorder="1" applyAlignment="1">
      <alignment wrapText="1"/>
    </xf>
    <xf numFmtId="0" fontId="6" fillId="3" borderId="1" xfId="5" applyFill="1" applyBorder="1" applyAlignment="1">
      <alignment horizontal="center" wrapText="1"/>
    </xf>
    <xf numFmtId="49" fontId="7" fillId="3" borderId="1" xfId="5" quotePrefix="1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1" fillId="3" borderId="1" xfId="0" applyFont="1" applyFill="1" applyBorder="1"/>
    <xf numFmtId="1" fontId="13" fillId="3" borderId="1" xfId="3" applyNumberFormat="1" applyFont="1" applyFill="1" applyBorder="1" applyAlignment="1">
      <alignment wrapText="1"/>
    </xf>
    <xf numFmtId="0" fontId="8" fillId="3" borderId="1" xfId="0" applyFont="1" applyFill="1" applyBorder="1"/>
    <xf numFmtId="4" fontId="8" fillId="3" borderId="1" xfId="0" applyNumberFormat="1" applyFont="1" applyFill="1" applyBorder="1" applyAlignment="1">
      <alignment wrapText="1"/>
    </xf>
    <xf numFmtId="3" fontId="7" fillId="3" borderId="1" xfId="5" applyNumberFormat="1" applyFont="1" applyFill="1" applyBorder="1" applyAlignment="1">
      <alignment wrapText="1"/>
    </xf>
    <xf numFmtId="43" fontId="7" fillId="3" borderId="1" xfId="1" applyFont="1" applyFill="1" applyBorder="1" applyAlignment="1">
      <alignment wrapText="1"/>
    </xf>
    <xf numFmtId="0" fontId="0" fillId="3" borderId="0" xfId="0" applyFill="1"/>
    <xf numFmtId="43" fontId="8" fillId="3" borderId="1" xfId="1" applyFont="1" applyFill="1" applyBorder="1" applyAlignment="1">
      <alignment wrapText="1"/>
    </xf>
    <xf numFmtId="0" fontId="14" fillId="0" borderId="3" xfId="5" applyFont="1" applyBorder="1" applyAlignment="1">
      <alignment horizontal="center" vertical="center" wrapText="1"/>
    </xf>
    <xf numFmtId="49" fontId="15" fillId="0" borderId="1" xfId="5" quotePrefix="1" applyNumberFormat="1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left" vertical="center" wrapText="1"/>
    </xf>
    <xf numFmtId="4" fontId="15" fillId="0" borderId="1" xfId="5" applyNumberFormat="1" applyFont="1" applyBorder="1" applyAlignment="1">
      <alignment horizontal="left" vertical="center" wrapText="1"/>
    </xf>
    <xf numFmtId="1" fontId="16" fillId="0" borderId="1" xfId="3" applyNumberFormat="1" applyFont="1" applyBorder="1" applyAlignment="1">
      <alignment horizontal="left" wrapText="1"/>
    </xf>
    <xf numFmtId="1" fontId="15" fillId="0" borderId="1" xfId="5" applyNumberFormat="1" applyFont="1" applyBorder="1" applyAlignment="1">
      <alignment vertical="center" wrapText="1"/>
    </xf>
    <xf numFmtId="3" fontId="15" fillId="0" borderId="1" xfId="5" applyNumberFormat="1" applyFont="1" applyBorder="1" applyAlignment="1">
      <alignment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6" fillId="0" borderId="1" xfId="3" applyNumberFormat="1" applyFont="1" applyBorder="1" applyAlignment="1">
      <alignment horizontal="right" vertical="center" wrapText="1"/>
    </xf>
    <xf numFmtId="1" fontId="16" fillId="0" borderId="4" xfId="3" applyNumberFormat="1" applyFont="1" applyBorder="1" applyAlignment="1">
      <alignment horizontal="left" vertical="center" wrapText="1"/>
    </xf>
    <xf numFmtId="4" fontId="15" fillId="0" borderId="4" xfId="5" applyNumberFormat="1" applyFont="1" applyBorder="1" applyAlignment="1">
      <alignment horizontal="left" vertical="center" wrapText="1"/>
    </xf>
    <xf numFmtId="0" fontId="14" fillId="0" borderId="1" xfId="0" applyFont="1" applyBorder="1"/>
    <xf numFmtId="0" fontId="14" fillId="0" borderId="1" xfId="0" applyFont="1" applyBorder="1" applyAlignment="1">
      <alignment vertical="center" wrapText="1"/>
    </xf>
    <xf numFmtId="3" fontId="15" fillId="0" borderId="4" xfId="5" applyNumberFormat="1" applyFont="1" applyBorder="1" applyAlignment="1">
      <alignment vertical="center" wrapText="1"/>
    </xf>
    <xf numFmtId="1" fontId="16" fillId="0" borderId="4" xfId="3" applyNumberFormat="1" applyFont="1" applyBorder="1" applyAlignment="1">
      <alignment horizontal="center" vertical="center" wrapText="1"/>
    </xf>
    <xf numFmtId="3" fontId="16" fillId="0" borderId="4" xfId="3" applyNumberFormat="1" applyFont="1" applyBorder="1" applyAlignment="1">
      <alignment horizontal="right" vertical="center" wrapText="1"/>
    </xf>
    <xf numFmtId="0" fontId="16" fillId="0" borderId="1" xfId="6" applyFont="1" applyBorder="1" applyAlignment="1">
      <alignment horizontal="left" vertical="center" wrapText="1"/>
    </xf>
    <xf numFmtId="0" fontId="14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5" fillId="0" borderId="1" xfId="5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0" fillId="0" borderId="0" xfId="0" applyAlignment="1">
      <alignment wrapText="1"/>
    </xf>
    <xf numFmtId="3" fontId="15" fillId="0" borderId="1" xfId="5" applyNumberFormat="1" applyFont="1" applyBorder="1" applyAlignment="1">
      <alignment horizontal="center" vertical="center" wrapText="1"/>
    </xf>
    <xf numFmtId="0" fontId="14" fillId="3" borderId="1" xfId="5" applyFont="1" applyFill="1" applyBorder="1" applyAlignment="1">
      <alignment horizontal="center" vertical="center" wrapText="1"/>
    </xf>
    <xf numFmtId="49" fontId="15" fillId="3" borderId="1" xfId="5" quotePrefix="1" applyNumberFormat="1" applyFont="1" applyFill="1" applyBorder="1" applyAlignment="1">
      <alignment horizontal="center" vertical="center" wrapText="1"/>
    </xf>
    <xf numFmtId="0" fontId="15" fillId="3" borderId="1" xfId="5" applyFont="1" applyFill="1" applyBorder="1" applyAlignment="1">
      <alignment horizontal="center" vertical="center" wrapText="1"/>
    </xf>
    <xf numFmtId="0" fontId="14" fillId="3" borderId="1" xfId="5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3" fontId="15" fillId="3" borderId="1" xfId="5" applyNumberFormat="1" applyFont="1" applyFill="1" applyBorder="1" applyAlignment="1">
      <alignment vertical="center" wrapText="1"/>
    </xf>
    <xf numFmtId="1" fontId="16" fillId="3" borderId="1" xfId="3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/>
    </xf>
    <xf numFmtId="3" fontId="15" fillId="3" borderId="1" xfId="5" applyNumberFormat="1" applyFont="1" applyFill="1" applyBorder="1" applyAlignment="1">
      <alignment horizontal="center" vertical="center" wrapText="1"/>
    </xf>
    <xf numFmtId="4" fontId="15" fillId="3" borderId="1" xfId="5" applyNumberFormat="1" applyFont="1" applyFill="1" applyBorder="1" applyAlignment="1">
      <alignment horizontal="right" vertical="center" wrapText="1"/>
    </xf>
    <xf numFmtId="0" fontId="18" fillId="3" borderId="1" xfId="5" applyFont="1" applyFill="1" applyBorder="1" applyAlignment="1">
      <alignment horizontal="center" vertical="center" wrapText="1"/>
    </xf>
    <xf numFmtId="0" fontId="18" fillId="3" borderId="1" xfId="5" applyFont="1" applyFill="1" applyBorder="1" applyAlignment="1">
      <alignment vertical="center" wrapText="1"/>
    </xf>
    <xf numFmtId="0" fontId="14" fillId="3" borderId="1" xfId="5" applyFont="1" applyFill="1" applyBorder="1" applyAlignment="1">
      <alignment vertical="center"/>
    </xf>
    <xf numFmtId="4" fontId="15" fillId="3" borderId="1" xfId="5" applyNumberFormat="1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vertical="center"/>
    </xf>
    <xf numFmtId="0" fontId="16" fillId="3" borderId="1" xfId="3" applyFont="1" applyFill="1" applyBorder="1" applyAlignment="1">
      <alignment horizontal="center" vertical="center" wrapText="1"/>
    </xf>
    <xf numFmtId="4" fontId="14" fillId="3" borderId="1" xfId="5" applyNumberFormat="1" applyFont="1" applyFill="1" applyBorder="1" applyAlignment="1">
      <alignment horizontal="right" vertical="center"/>
    </xf>
    <xf numFmtId="4" fontId="14" fillId="3" borderId="1" xfId="5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4" fillId="3" borderId="3" xfId="7" applyFont="1" applyFill="1" applyBorder="1" applyAlignment="1">
      <alignment horizontal="center" vertical="center" wrapText="1"/>
    </xf>
    <xf numFmtId="0" fontId="14" fillId="3" borderId="1" xfId="7" applyFont="1" applyFill="1" applyBorder="1" applyAlignment="1">
      <alignment horizontal="center" vertical="center" wrapText="1"/>
    </xf>
    <xf numFmtId="49" fontId="15" fillId="3" borderId="1" xfId="7" quotePrefix="1" applyNumberFormat="1" applyFont="1" applyFill="1" applyBorder="1" applyAlignment="1">
      <alignment horizontal="center" vertical="center" wrapText="1"/>
    </xf>
    <xf numFmtId="0" fontId="15" fillId="3" borderId="1" xfId="7" applyFont="1" applyFill="1" applyBorder="1" applyAlignment="1">
      <alignment horizontal="center" vertical="center" wrapText="1"/>
    </xf>
    <xf numFmtId="1" fontId="16" fillId="3" borderId="1" xfId="3" applyNumberFormat="1" applyFont="1" applyFill="1" applyBorder="1" applyAlignment="1">
      <alignment horizontal="center" vertical="center" wrapText="1"/>
    </xf>
    <xf numFmtId="4" fontId="15" fillId="3" borderId="1" xfId="7" applyNumberFormat="1" applyFont="1" applyFill="1" applyBorder="1" applyAlignment="1">
      <alignment horizontal="justify" vertical="center" wrapText="1"/>
    </xf>
    <xf numFmtId="1" fontId="16" fillId="3" borderId="1" xfId="3" applyNumberFormat="1" applyFont="1" applyFill="1" applyBorder="1" applyAlignment="1">
      <alignment horizontal="left" vertical="center" wrapText="1"/>
    </xf>
    <xf numFmtId="1" fontId="15" fillId="3" borderId="1" xfId="7" applyNumberFormat="1" applyFont="1" applyFill="1" applyBorder="1" applyAlignment="1">
      <alignment vertical="center" wrapText="1"/>
    </xf>
    <xf numFmtId="3" fontId="15" fillId="3" borderId="1" xfId="7" applyNumberFormat="1" applyFont="1" applyFill="1" applyBorder="1" applyAlignment="1">
      <alignment vertical="center" wrapText="1"/>
    </xf>
    <xf numFmtId="3" fontId="16" fillId="3" borderId="1" xfId="3" applyNumberFormat="1" applyFont="1" applyFill="1" applyBorder="1" applyAlignment="1">
      <alignment horizontal="center" vertical="center" wrapText="1"/>
    </xf>
    <xf numFmtId="3" fontId="15" fillId="3" borderId="1" xfId="7" applyNumberFormat="1" applyFont="1" applyFill="1" applyBorder="1" applyAlignment="1">
      <alignment horizontal="center" vertical="center" wrapText="1"/>
    </xf>
    <xf numFmtId="4" fontId="15" fillId="3" borderId="1" xfId="8" applyNumberFormat="1" applyFont="1" applyFill="1" applyBorder="1" applyAlignment="1">
      <alignment horizontal="right" vertical="center" wrapText="1"/>
    </xf>
    <xf numFmtId="4" fontId="14" fillId="3" borderId="1" xfId="8" applyNumberFormat="1" applyFont="1" applyFill="1" applyBorder="1" applyAlignment="1">
      <alignment horizontal="right" vertical="center" wrapText="1"/>
    </xf>
    <xf numFmtId="3" fontId="15" fillId="3" borderId="1" xfId="8" applyNumberFormat="1" applyFont="1" applyFill="1" applyBorder="1" applyAlignment="1">
      <alignment horizontal="center" vertical="center" wrapText="1"/>
    </xf>
    <xf numFmtId="3" fontId="14" fillId="3" borderId="1" xfId="5" applyNumberFormat="1" applyFont="1" applyFill="1" applyBorder="1" applyAlignment="1">
      <alignment horizontal="center" vertical="center" wrapText="1"/>
    </xf>
    <xf numFmtId="3" fontId="16" fillId="3" borderId="1" xfId="3" applyNumberFormat="1" applyFont="1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/>
    </xf>
    <xf numFmtId="43" fontId="19" fillId="0" borderId="0" xfId="1" applyFont="1" applyProtection="1">
      <protection locked="0"/>
    </xf>
    <xf numFmtId="0" fontId="19" fillId="0" borderId="0" xfId="6" applyFont="1" applyProtection="1">
      <protection locked="0"/>
    </xf>
    <xf numFmtId="0" fontId="1" fillId="0" borderId="0" xfId="9"/>
    <xf numFmtId="3" fontId="20" fillId="0" borderId="0" xfId="7" applyNumberFormat="1" applyFont="1" applyAlignment="1">
      <alignment horizontal="right" vertical="center"/>
    </xf>
    <xf numFmtId="0" fontId="21" fillId="0" borderId="0" xfId="7" applyFont="1" applyAlignment="1">
      <alignment horizontal="center"/>
    </xf>
    <xf numFmtId="0" fontId="21" fillId="0" borderId="0" xfId="7" applyFont="1" applyAlignment="1">
      <alignment horizontal="center"/>
    </xf>
  </cellXfs>
  <cellStyles count="10">
    <cellStyle name="Millares" xfId="1" builtinId="3"/>
    <cellStyle name="Millares 2" xfId="4" xr:uid="{D1762B54-C359-49AB-9D58-551203156A58}"/>
    <cellStyle name="Millares 6 2" xfId="8" xr:uid="{9BAAD327-9BFC-4B98-9CDB-AE2181F2D64F}"/>
    <cellStyle name="Moneda" xfId="2" builtinId="4"/>
    <cellStyle name="Normal" xfId="0" builtinId="0"/>
    <cellStyle name="Normal 2 2" xfId="5" xr:uid="{9FDA6C97-4CFF-430D-B77F-29B6D645A08A}"/>
    <cellStyle name="Normal 2 2 3" xfId="7" xr:uid="{0F1B60D1-931C-43DE-975C-CCA7DB46BAC2}"/>
    <cellStyle name="Normal 5" xfId="9" xr:uid="{603421D0-BD7C-4C87-B88C-3323C8E42619}"/>
    <cellStyle name="Normal 8" xfId="3" xr:uid="{9DC11E52-DCD2-4932-A106-316E901F9FC3}"/>
    <cellStyle name="Normal_FORMATO_JUSTIFICACION DE AP 2004" xfId="6" xr:uid="{AEB721D0-0AB5-4C6A-9CA5-3850942C9F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260350</xdr:colOff>
      <xdr:row>0</xdr:row>
      <xdr:rowOff>152401</xdr:rowOff>
    </xdr:from>
    <xdr:to>
      <xdr:col>4</xdr:col>
      <xdr:colOff>266700</xdr:colOff>
      <xdr:row>4</xdr:row>
      <xdr:rowOff>160021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89F345-F6E3-4A4A-89B8-D8B3B4A13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350" y="152401"/>
          <a:ext cx="2802890" cy="1036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42FDA-C1C5-440F-8626-624A95011FC3}">
  <dimension ref="A1:AA244"/>
  <sheetViews>
    <sheetView tabSelected="1" workbookViewId="0">
      <selection activeCell="A8" sqref="A8"/>
    </sheetView>
  </sheetViews>
  <sheetFormatPr baseColWidth="10" defaultRowHeight="14.4" x14ac:dyDescent="0.3"/>
  <cols>
    <col min="2" max="2" width="11.6640625" bestFit="1" customWidth="1"/>
    <col min="3" max="3" width="8.21875" customWidth="1"/>
    <col min="4" max="4" width="9.33203125" customWidth="1"/>
    <col min="5" max="5" width="13.6640625" style="18" customWidth="1"/>
    <col min="6" max="6" width="10.33203125" customWidth="1"/>
    <col min="7" max="7" width="10.44140625" customWidth="1"/>
    <col min="8" max="8" width="11.6640625" customWidth="1"/>
    <col min="9" max="9" width="39.44140625" customWidth="1"/>
    <col min="10" max="10" width="13.6640625" bestFit="1" customWidth="1"/>
    <col min="11" max="11" width="43.88671875" customWidth="1"/>
    <col min="12" max="13" width="10.88671875" customWidth="1"/>
    <col min="15" max="15" width="14" style="18" customWidth="1"/>
    <col min="16" max="16" width="10.88671875" customWidth="1"/>
    <col min="17" max="17" width="23.77734375" customWidth="1"/>
  </cols>
  <sheetData>
    <row r="1" spans="1:27" s="134" customFormat="1" ht="22.2" x14ac:dyDescent="0.3">
      <c r="S1" s="135" t="s">
        <v>455</v>
      </c>
    </row>
    <row r="2" spans="1:27" s="134" customFormat="1" ht="22.2" x14ac:dyDescent="0.3">
      <c r="S2" s="135" t="s">
        <v>456</v>
      </c>
    </row>
    <row r="3" spans="1:27" s="134" customFormat="1" ht="22.2" x14ac:dyDescent="0.3">
      <c r="S3" s="135" t="s">
        <v>457</v>
      </c>
    </row>
    <row r="4" spans="1:27" s="134" customFormat="1" x14ac:dyDescent="0.3"/>
    <row r="5" spans="1:27" s="134" customFormat="1" ht="25.8" x14ac:dyDescent="0.5">
      <c r="A5" s="137" t="s">
        <v>458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</row>
    <row r="6" spans="1:27" s="134" customFormat="1" ht="25.8" x14ac:dyDescent="0.5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</row>
    <row r="7" spans="1:27" ht="43.2" x14ac:dyDescent="0.3">
      <c r="A7" s="19" t="s">
        <v>174</v>
      </c>
      <c r="B7" s="1" t="s">
        <v>0</v>
      </c>
      <c r="C7" s="1" t="s">
        <v>1</v>
      </c>
      <c r="D7" s="1" t="s">
        <v>2</v>
      </c>
      <c r="E7" s="2" t="s">
        <v>3</v>
      </c>
      <c r="F7" s="2" t="s">
        <v>4</v>
      </c>
      <c r="G7" s="1" t="s">
        <v>5</v>
      </c>
      <c r="H7" s="3" t="s">
        <v>6</v>
      </c>
      <c r="I7" s="4" t="s">
        <v>7</v>
      </c>
      <c r="J7" s="5" t="s">
        <v>8</v>
      </c>
      <c r="K7" s="2" t="s">
        <v>9</v>
      </c>
      <c r="L7" s="3" t="s">
        <v>10</v>
      </c>
      <c r="M7" s="3" t="s">
        <v>11</v>
      </c>
      <c r="N7" s="3" t="s">
        <v>12</v>
      </c>
      <c r="O7" s="6" t="s">
        <v>13</v>
      </c>
      <c r="P7" s="7" t="s">
        <v>14</v>
      </c>
      <c r="Q7" s="6" t="s">
        <v>15</v>
      </c>
      <c r="R7" s="7" t="s">
        <v>16</v>
      </c>
      <c r="S7" s="8" t="s">
        <v>17</v>
      </c>
    </row>
    <row r="8" spans="1:27" x14ac:dyDescent="0.3">
      <c r="A8" s="10" t="s">
        <v>175</v>
      </c>
      <c r="B8" s="10" t="s">
        <v>18</v>
      </c>
      <c r="C8" s="10" t="s">
        <v>18</v>
      </c>
      <c r="D8" s="11" t="s">
        <v>19</v>
      </c>
      <c r="E8" s="9" t="s">
        <v>20</v>
      </c>
      <c r="F8" s="12" t="s">
        <v>19</v>
      </c>
      <c r="G8" s="10" t="s">
        <v>21</v>
      </c>
      <c r="H8" s="10">
        <v>31301</v>
      </c>
      <c r="I8" s="10" t="s">
        <v>22</v>
      </c>
      <c r="J8" s="10"/>
      <c r="K8" s="10" t="s">
        <v>23</v>
      </c>
      <c r="L8" s="10"/>
      <c r="M8" s="9" t="s">
        <v>24</v>
      </c>
      <c r="N8" s="10" t="s">
        <v>25</v>
      </c>
      <c r="O8" s="13">
        <v>1</v>
      </c>
      <c r="P8" s="10">
        <v>2777</v>
      </c>
      <c r="Q8" s="14" t="s">
        <v>26</v>
      </c>
      <c r="R8" s="10">
        <v>2777</v>
      </c>
      <c r="S8" s="9">
        <v>1</v>
      </c>
    </row>
    <row r="9" spans="1:27" x14ac:dyDescent="0.3">
      <c r="A9" s="10" t="s">
        <v>175</v>
      </c>
      <c r="B9" s="10" t="s">
        <v>18</v>
      </c>
      <c r="C9" s="10" t="s">
        <v>18</v>
      </c>
      <c r="D9" s="11" t="s">
        <v>19</v>
      </c>
      <c r="E9" s="9" t="s">
        <v>20</v>
      </c>
      <c r="F9" s="12" t="s">
        <v>19</v>
      </c>
      <c r="G9" s="10" t="s">
        <v>27</v>
      </c>
      <c r="H9" s="10">
        <v>29301</v>
      </c>
      <c r="I9" s="10" t="s">
        <v>28</v>
      </c>
      <c r="J9" s="10" t="s">
        <v>29</v>
      </c>
      <c r="K9" s="10" t="s">
        <v>30</v>
      </c>
      <c r="L9" s="10"/>
      <c r="M9" s="9" t="s">
        <v>31</v>
      </c>
      <c r="N9" s="10" t="s">
        <v>32</v>
      </c>
      <c r="O9" s="9">
        <v>1</v>
      </c>
      <c r="P9" s="15">
        <f>R9/O9</f>
        <v>5713</v>
      </c>
      <c r="Q9" s="14" t="s">
        <v>26</v>
      </c>
      <c r="R9" s="10">
        <v>5713</v>
      </c>
      <c r="S9" s="9">
        <v>1</v>
      </c>
    </row>
    <row r="10" spans="1:27" x14ac:dyDescent="0.3">
      <c r="A10" s="10" t="s">
        <v>175</v>
      </c>
      <c r="B10" s="10" t="s">
        <v>18</v>
      </c>
      <c r="C10" s="10" t="s">
        <v>18</v>
      </c>
      <c r="D10" s="11" t="s">
        <v>19</v>
      </c>
      <c r="E10" s="9" t="s">
        <v>20</v>
      </c>
      <c r="F10" s="12" t="s">
        <v>19</v>
      </c>
      <c r="G10" s="10" t="s">
        <v>27</v>
      </c>
      <c r="H10" s="10">
        <v>21101</v>
      </c>
      <c r="I10" s="16" t="s">
        <v>33</v>
      </c>
      <c r="J10" s="10" t="s">
        <v>34</v>
      </c>
      <c r="K10" s="10" t="s">
        <v>35</v>
      </c>
      <c r="L10" s="10"/>
      <c r="M10" s="9" t="s">
        <v>31</v>
      </c>
      <c r="N10" s="10" t="s">
        <v>36</v>
      </c>
      <c r="O10" s="9">
        <v>1</v>
      </c>
      <c r="P10" s="15">
        <f>R10/O10</f>
        <v>93.96</v>
      </c>
      <c r="Q10" s="14" t="s">
        <v>26</v>
      </c>
      <c r="R10" s="10">
        <v>93.96</v>
      </c>
      <c r="S10" s="9">
        <v>1</v>
      </c>
    </row>
    <row r="11" spans="1:27" x14ac:dyDescent="0.3">
      <c r="A11" s="10" t="s">
        <v>175</v>
      </c>
      <c r="B11" s="10" t="s">
        <v>18</v>
      </c>
      <c r="C11" s="10" t="s">
        <v>18</v>
      </c>
      <c r="D11" s="11" t="s">
        <v>19</v>
      </c>
      <c r="E11" s="9" t="s">
        <v>20</v>
      </c>
      <c r="F11" s="12" t="s">
        <v>19</v>
      </c>
      <c r="G11" s="10" t="s">
        <v>27</v>
      </c>
      <c r="H11" s="10">
        <v>21101</v>
      </c>
      <c r="I11" s="16" t="s">
        <v>33</v>
      </c>
      <c r="J11" s="10" t="s">
        <v>37</v>
      </c>
      <c r="K11" s="10" t="s">
        <v>38</v>
      </c>
      <c r="L11" s="10"/>
      <c r="M11" s="9" t="s">
        <v>31</v>
      </c>
      <c r="N11" s="10" t="s">
        <v>36</v>
      </c>
      <c r="O11" s="9">
        <v>6</v>
      </c>
      <c r="P11" s="15">
        <f>R11/O11</f>
        <v>33.06</v>
      </c>
      <c r="Q11" s="14" t="s">
        <v>26</v>
      </c>
      <c r="R11" s="10">
        <v>198.36</v>
      </c>
      <c r="S11" s="9">
        <v>6</v>
      </c>
    </row>
    <row r="12" spans="1:27" x14ac:dyDescent="0.3">
      <c r="A12" s="10" t="s">
        <v>175</v>
      </c>
      <c r="B12" s="10" t="s">
        <v>18</v>
      </c>
      <c r="C12" s="10" t="s">
        <v>18</v>
      </c>
      <c r="D12" s="11" t="s">
        <v>19</v>
      </c>
      <c r="E12" s="9" t="s">
        <v>20</v>
      </c>
      <c r="F12" s="12" t="s">
        <v>19</v>
      </c>
      <c r="G12" s="10" t="s">
        <v>27</v>
      </c>
      <c r="H12" s="10">
        <v>21101</v>
      </c>
      <c r="I12" s="16" t="s">
        <v>33</v>
      </c>
      <c r="J12" s="10" t="s">
        <v>39</v>
      </c>
      <c r="K12" s="10" t="s">
        <v>40</v>
      </c>
      <c r="L12" s="10"/>
      <c r="M12" s="9" t="s">
        <v>31</v>
      </c>
      <c r="N12" s="10" t="s">
        <v>41</v>
      </c>
      <c r="O12" s="9">
        <v>6</v>
      </c>
      <c r="P12" s="15">
        <f>R12/O12</f>
        <v>39.44</v>
      </c>
      <c r="Q12" s="14" t="s">
        <v>26</v>
      </c>
      <c r="R12" s="10">
        <v>236.64</v>
      </c>
      <c r="S12" s="9">
        <v>6</v>
      </c>
    </row>
    <row r="13" spans="1:27" x14ac:dyDescent="0.3">
      <c r="A13" s="10" t="s">
        <v>175</v>
      </c>
      <c r="B13" s="10" t="s">
        <v>18</v>
      </c>
      <c r="C13" s="10" t="s">
        <v>18</v>
      </c>
      <c r="D13" s="11" t="s">
        <v>19</v>
      </c>
      <c r="E13" s="9" t="s">
        <v>20</v>
      </c>
      <c r="F13" s="12" t="s">
        <v>19</v>
      </c>
      <c r="G13" s="10" t="s">
        <v>27</v>
      </c>
      <c r="H13" s="10">
        <v>21101</v>
      </c>
      <c r="I13" s="16" t="s">
        <v>33</v>
      </c>
      <c r="J13" s="10" t="s">
        <v>42</v>
      </c>
      <c r="K13" s="10" t="s">
        <v>43</v>
      </c>
      <c r="L13" s="10"/>
      <c r="M13" s="9" t="s">
        <v>31</v>
      </c>
      <c r="N13" s="10" t="s">
        <v>36</v>
      </c>
      <c r="O13" s="9">
        <v>3</v>
      </c>
      <c r="P13" s="15">
        <f>R13/O13</f>
        <v>60.32</v>
      </c>
      <c r="Q13" s="14" t="s">
        <v>26</v>
      </c>
      <c r="R13" s="10">
        <v>180.96</v>
      </c>
      <c r="S13" s="9">
        <v>3</v>
      </c>
    </row>
    <row r="14" spans="1:27" x14ac:dyDescent="0.3">
      <c r="A14" s="10" t="s">
        <v>175</v>
      </c>
      <c r="B14" s="10" t="s">
        <v>18</v>
      </c>
      <c r="C14" s="10" t="s">
        <v>18</v>
      </c>
      <c r="D14" s="11" t="s">
        <v>19</v>
      </c>
      <c r="E14" s="9" t="s">
        <v>20</v>
      </c>
      <c r="F14" s="12" t="s">
        <v>19</v>
      </c>
      <c r="G14" s="10" t="s">
        <v>27</v>
      </c>
      <c r="H14" s="10">
        <v>35701</v>
      </c>
      <c r="I14" s="10" t="s">
        <v>44</v>
      </c>
      <c r="J14" s="10"/>
      <c r="K14" s="10" t="s">
        <v>45</v>
      </c>
      <c r="L14" s="10"/>
      <c r="M14" s="9" t="s">
        <v>24</v>
      </c>
      <c r="N14" s="10" t="s">
        <v>25</v>
      </c>
      <c r="O14" s="13">
        <v>1</v>
      </c>
      <c r="P14" s="10">
        <v>108322.08</v>
      </c>
      <c r="Q14" s="14" t="s">
        <v>46</v>
      </c>
      <c r="R14" s="10">
        <v>125653.61</v>
      </c>
      <c r="S14" s="9">
        <v>1</v>
      </c>
    </row>
    <row r="15" spans="1:27" x14ac:dyDescent="0.3">
      <c r="A15" s="10" t="s">
        <v>175</v>
      </c>
      <c r="B15" s="10" t="s">
        <v>18</v>
      </c>
      <c r="C15" s="10" t="s">
        <v>18</v>
      </c>
      <c r="D15" s="11" t="s">
        <v>19</v>
      </c>
      <c r="E15" s="9" t="s">
        <v>20</v>
      </c>
      <c r="F15" s="12" t="s">
        <v>19</v>
      </c>
      <c r="G15" s="10" t="s">
        <v>27</v>
      </c>
      <c r="H15" s="10">
        <v>21101</v>
      </c>
      <c r="I15" s="16" t="s">
        <v>33</v>
      </c>
      <c r="J15" s="10" t="s">
        <v>39</v>
      </c>
      <c r="K15" s="10" t="s">
        <v>40</v>
      </c>
      <c r="L15" s="10"/>
      <c r="M15" s="9" t="s">
        <v>31</v>
      </c>
      <c r="N15" s="10" t="s">
        <v>41</v>
      </c>
      <c r="O15" s="9">
        <v>2</v>
      </c>
      <c r="P15" s="15">
        <f t="shared" ref="P15:P54" si="0">R15/O15</f>
        <v>425.72</v>
      </c>
      <c r="Q15" s="14" t="s">
        <v>26</v>
      </c>
      <c r="R15" s="10">
        <v>851.44</v>
      </c>
      <c r="S15" s="9">
        <v>2</v>
      </c>
    </row>
    <row r="16" spans="1:27" ht="28.8" x14ac:dyDescent="0.3">
      <c r="A16" s="10" t="s">
        <v>175</v>
      </c>
      <c r="B16" s="10" t="s">
        <v>18</v>
      </c>
      <c r="C16" s="10" t="s">
        <v>18</v>
      </c>
      <c r="D16" s="11" t="s">
        <v>19</v>
      </c>
      <c r="E16" s="9" t="s">
        <v>20</v>
      </c>
      <c r="F16" s="12" t="s">
        <v>19</v>
      </c>
      <c r="G16" s="10" t="s">
        <v>27</v>
      </c>
      <c r="H16" s="10">
        <v>22104</v>
      </c>
      <c r="I16" s="16" t="s">
        <v>47</v>
      </c>
      <c r="J16" s="10" t="s">
        <v>48</v>
      </c>
      <c r="K16" s="10" t="s">
        <v>49</v>
      </c>
      <c r="L16" s="10"/>
      <c r="M16" s="9" t="s">
        <v>31</v>
      </c>
      <c r="N16" s="10" t="s">
        <v>36</v>
      </c>
      <c r="O16" s="9">
        <v>1</v>
      </c>
      <c r="P16" s="15">
        <f t="shared" si="0"/>
        <v>180</v>
      </c>
      <c r="Q16" s="14" t="s">
        <v>26</v>
      </c>
      <c r="R16" s="10">
        <v>180</v>
      </c>
      <c r="S16" s="9">
        <v>1</v>
      </c>
    </row>
    <row r="17" spans="1:19" ht="28.8" x14ac:dyDescent="0.3">
      <c r="A17" s="10" t="s">
        <v>175</v>
      </c>
      <c r="B17" s="10" t="s">
        <v>18</v>
      </c>
      <c r="C17" s="10" t="s">
        <v>18</v>
      </c>
      <c r="D17" s="11" t="s">
        <v>19</v>
      </c>
      <c r="E17" s="9" t="s">
        <v>20</v>
      </c>
      <c r="F17" s="12" t="s">
        <v>19</v>
      </c>
      <c r="G17" s="10" t="s">
        <v>27</v>
      </c>
      <c r="H17" s="10">
        <v>22104</v>
      </c>
      <c r="I17" s="16" t="s">
        <v>47</v>
      </c>
      <c r="J17" s="10" t="s">
        <v>50</v>
      </c>
      <c r="K17" s="10" t="s">
        <v>51</v>
      </c>
      <c r="L17" s="10"/>
      <c r="M17" s="9" t="s">
        <v>31</v>
      </c>
      <c r="N17" s="10" t="s">
        <v>52</v>
      </c>
      <c r="O17" s="9">
        <v>3</v>
      </c>
      <c r="P17" s="15">
        <f t="shared" si="0"/>
        <v>300</v>
      </c>
      <c r="Q17" s="14" t="s">
        <v>26</v>
      </c>
      <c r="R17" s="10">
        <v>900</v>
      </c>
      <c r="S17" s="9">
        <v>3</v>
      </c>
    </row>
    <row r="18" spans="1:19" x14ac:dyDescent="0.3">
      <c r="A18" s="10" t="s">
        <v>175</v>
      </c>
      <c r="B18" s="10" t="s">
        <v>18</v>
      </c>
      <c r="C18" s="10" t="s">
        <v>18</v>
      </c>
      <c r="D18" s="11" t="s">
        <v>19</v>
      </c>
      <c r="E18" s="9" t="s">
        <v>20</v>
      </c>
      <c r="F18" s="12" t="s">
        <v>19</v>
      </c>
      <c r="G18" s="10" t="s">
        <v>27</v>
      </c>
      <c r="H18" s="10">
        <v>21601</v>
      </c>
      <c r="I18" s="16" t="s">
        <v>53</v>
      </c>
      <c r="J18" s="10" t="s">
        <v>54</v>
      </c>
      <c r="K18" s="10" t="s">
        <v>55</v>
      </c>
      <c r="L18" s="10"/>
      <c r="M18" s="9" t="s">
        <v>31</v>
      </c>
      <c r="N18" s="10" t="s">
        <v>56</v>
      </c>
      <c r="O18" s="9">
        <v>6</v>
      </c>
      <c r="P18" s="15">
        <f t="shared" si="0"/>
        <v>310.21833333333331</v>
      </c>
      <c r="Q18" s="14" t="s">
        <v>26</v>
      </c>
      <c r="R18" s="10">
        <v>1861.31</v>
      </c>
      <c r="S18" s="9">
        <v>6</v>
      </c>
    </row>
    <row r="19" spans="1:19" ht="28.8" x14ac:dyDescent="0.3">
      <c r="A19" s="10" t="s">
        <v>175</v>
      </c>
      <c r="B19" s="10" t="s">
        <v>18</v>
      </c>
      <c r="C19" s="10" t="s">
        <v>18</v>
      </c>
      <c r="D19" s="11" t="s">
        <v>19</v>
      </c>
      <c r="E19" s="9" t="s">
        <v>20</v>
      </c>
      <c r="F19" s="12" t="s">
        <v>19</v>
      </c>
      <c r="G19" s="10" t="s">
        <v>27</v>
      </c>
      <c r="H19" s="10">
        <v>22104</v>
      </c>
      <c r="I19" s="16" t="s">
        <v>47</v>
      </c>
      <c r="J19" s="10" t="s">
        <v>57</v>
      </c>
      <c r="K19" s="10" t="s">
        <v>58</v>
      </c>
      <c r="L19" s="10"/>
      <c r="M19" s="9" t="s">
        <v>31</v>
      </c>
      <c r="N19" s="10" t="s">
        <v>32</v>
      </c>
      <c r="O19" s="9">
        <v>58</v>
      </c>
      <c r="P19" s="15">
        <f t="shared" si="0"/>
        <v>25</v>
      </c>
      <c r="Q19" s="14" t="s">
        <v>26</v>
      </c>
      <c r="R19" s="10">
        <v>1450</v>
      </c>
      <c r="S19" s="9">
        <v>58</v>
      </c>
    </row>
    <row r="20" spans="1:19" x14ac:dyDescent="0.3">
      <c r="A20" s="10" t="s">
        <v>175</v>
      </c>
      <c r="B20" s="10" t="s">
        <v>18</v>
      </c>
      <c r="C20" s="10" t="s">
        <v>18</v>
      </c>
      <c r="D20" s="11" t="s">
        <v>19</v>
      </c>
      <c r="E20" s="9" t="s">
        <v>20</v>
      </c>
      <c r="F20" s="12" t="s">
        <v>19</v>
      </c>
      <c r="G20" s="10" t="s">
        <v>27</v>
      </c>
      <c r="H20" s="10">
        <v>21101</v>
      </c>
      <c r="I20" s="16" t="s">
        <v>33</v>
      </c>
      <c r="J20" s="10" t="s">
        <v>59</v>
      </c>
      <c r="K20" s="10" t="s">
        <v>60</v>
      </c>
      <c r="L20" s="10"/>
      <c r="M20" s="9" t="s">
        <v>31</v>
      </c>
      <c r="N20" s="10" t="s">
        <v>32</v>
      </c>
      <c r="O20" s="9">
        <v>1</v>
      </c>
      <c r="P20" s="15">
        <f t="shared" si="0"/>
        <v>147.91</v>
      </c>
      <c r="Q20" s="14" t="s">
        <v>26</v>
      </c>
      <c r="R20" s="10">
        <v>147.91</v>
      </c>
      <c r="S20" s="9">
        <v>1</v>
      </c>
    </row>
    <row r="21" spans="1:19" x14ac:dyDescent="0.3">
      <c r="A21" s="10" t="s">
        <v>175</v>
      </c>
      <c r="B21" s="10" t="s">
        <v>18</v>
      </c>
      <c r="C21" s="10" t="s">
        <v>18</v>
      </c>
      <c r="D21" s="11" t="s">
        <v>19</v>
      </c>
      <c r="E21" s="9" t="s">
        <v>20</v>
      </c>
      <c r="F21" s="12" t="s">
        <v>19</v>
      </c>
      <c r="G21" s="10" t="s">
        <v>27</v>
      </c>
      <c r="H21" s="10">
        <v>21101</v>
      </c>
      <c r="I21" s="16" t="s">
        <v>33</v>
      </c>
      <c r="J21" s="10" t="s">
        <v>61</v>
      </c>
      <c r="K21" s="10" t="s">
        <v>62</v>
      </c>
      <c r="L21" s="10"/>
      <c r="M21" s="9" t="s">
        <v>31</v>
      </c>
      <c r="N21" s="10" t="s">
        <v>32</v>
      </c>
      <c r="O21" s="9">
        <v>3</v>
      </c>
      <c r="P21" s="15">
        <f t="shared" si="0"/>
        <v>32.85</v>
      </c>
      <c r="Q21" s="14" t="s">
        <v>26</v>
      </c>
      <c r="R21" s="10">
        <v>98.55</v>
      </c>
      <c r="S21" s="9">
        <v>3</v>
      </c>
    </row>
    <row r="22" spans="1:19" x14ac:dyDescent="0.3">
      <c r="A22" s="10" t="s">
        <v>175</v>
      </c>
      <c r="B22" s="10" t="s">
        <v>18</v>
      </c>
      <c r="C22" s="10" t="s">
        <v>18</v>
      </c>
      <c r="D22" s="11" t="s">
        <v>19</v>
      </c>
      <c r="E22" s="9" t="s">
        <v>20</v>
      </c>
      <c r="F22" s="12" t="s">
        <v>19</v>
      </c>
      <c r="G22" s="10" t="s">
        <v>27</v>
      </c>
      <c r="H22" s="10">
        <v>21101</v>
      </c>
      <c r="I22" s="16" t="s">
        <v>33</v>
      </c>
      <c r="J22" s="10" t="s">
        <v>63</v>
      </c>
      <c r="K22" s="10" t="s">
        <v>64</v>
      </c>
      <c r="L22" s="10"/>
      <c r="M22" s="9" t="s">
        <v>31</v>
      </c>
      <c r="N22" s="10" t="s">
        <v>32</v>
      </c>
      <c r="O22" s="9">
        <v>1</v>
      </c>
      <c r="P22" s="15">
        <f t="shared" si="0"/>
        <v>58.89</v>
      </c>
      <c r="Q22" s="14" t="s">
        <v>26</v>
      </c>
      <c r="R22" s="10">
        <v>58.89</v>
      </c>
      <c r="S22" s="9">
        <v>1</v>
      </c>
    </row>
    <row r="23" spans="1:19" x14ac:dyDescent="0.3">
      <c r="A23" s="10" t="s">
        <v>175</v>
      </c>
      <c r="B23" s="10" t="s">
        <v>18</v>
      </c>
      <c r="C23" s="10" t="s">
        <v>18</v>
      </c>
      <c r="D23" s="11" t="s">
        <v>19</v>
      </c>
      <c r="E23" s="9" t="s">
        <v>20</v>
      </c>
      <c r="F23" s="12" t="s">
        <v>19</v>
      </c>
      <c r="G23" s="10" t="s">
        <v>27</v>
      </c>
      <c r="H23" s="10">
        <v>21101</v>
      </c>
      <c r="I23" s="16" t="s">
        <v>33</v>
      </c>
      <c r="J23" s="10" t="s">
        <v>65</v>
      </c>
      <c r="K23" s="10" t="s">
        <v>66</v>
      </c>
      <c r="L23" s="10"/>
      <c r="M23" s="9" t="s">
        <v>31</v>
      </c>
      <c r="N23" s="10" t="s">
        <v>67</v>
      </c>
      <c r="O23" s="9">
        <v>2</v>
      </c>
      <c r="P23" s="15">
        <f t="shared" si="0"/>
        <v>9.43</v>
      </c>
      <c r="Q23" s="14" t="s">
        <v>26</v>
      </c>
      <c r="R23" s="10">
        <v>18.86</v>
      </c>
      <c r="S23" s="9">
        <v>2</v>
      </c>
    </row>
    <row r="24" spans="1:19" x14ac:dyDescent="0.3">
      <c r="A24" s="10" t="s">
        <v>175</v>
      </c>
      <c r="B24" s="10" t="s">
        <v>18</v>
      </c>
      <c r="C24" s="10" t="s">
        <v>18</v>
      </c>
      <c r="D24" s="11" t="s">
        <v>19</v>
      </c>
      <c r="E24" s="9" t="s">
        <v>20</v>
      </c>
      <c r="F24" s="12" t="s">
        <v>19</v>
      </c>
      <c r="G24" s="10" t="s">
        <v>27</v>
      </c>
      <c r="H24" s="10">
        <v>21101</v>
      </c>
      <c r="I24" s="16" t="s">
        <v>33</v>
      </c>
      <c r="J24" s="10" t="s">
        <v>68</v>
      </c>
      <c r="K24" s="10" t="s">
        <v>69</v>
      </c>
      <c r="L24" s="10"/>
      <c r="M24" s="9" t="s">
        <v>31</v>
      </c>
      <c r="N24" s="10" t="s">
        <v>32</v>
      </c>
      <c r="O24" s="9">
        <v>1</v>
      </c>
      <c r="P24" s="15">
        <f t="shared" si="0"/>
        <v>53.65</v>
      </c>
      <c r="Q24" s="14" t="s">
        <v>26</v>
      </c>
      <c r="R24" s="10">
        <v>53.65</v>
      </c>
      <c r="S24" s="9">
        <v>1</v>
      </c>
    </row>
    <row r="25" spans="1:19" x14ac:dyDescent="0.3">
      <c r="A25" s="10" t="s">
        <v>175</v>
      </c>
      <c r="B25" s="10" t="s">
        <v>18</v>
      </c>
      <c r="C25" s="10" t="s">
        <v>18</v>
      </c>
      <c r="D25" s="11" t="s">
        <v>19</v>
      </c>
      <c r="E25" s="9" t="s">
        <v>20</v>
      </c>
      <c r="F25" s="12" t="s">
        <v>19</v>
      </c>
      <c r="G25" s="10" t="s">
        <v>27</v>
      </c>
      <c r="H25" s="10">
        <v>21101</v>
      </c>
      <c r="I25" s="16" t="s">
        <v>33</v>
      </c>
      <c r="J25" s="10" t="s">
        <v>70</v>
      </c>
      <c r="K25" s="10" t="s">
        <v>71</v>
      </c>
      <c r="L25" s="10"/>
      <c r="M25" s="9" t="s">
        <v>31</v>
      </c>
      <c r="N25" s="10" t="s">
        <v>32</v>
      </c>
      <c r="O25" s="9">
        <v>2</v>
      </c>
      <c r="P25" s="15">
        <f t="shared" si="0"/>
        <v>71.260000000000005</v>
      </c>
      <c r="Q25" s="14" t="s">
        <v>26</v>
      </c>
      <c r="R25" s="10">
        <v>142.52000000000001</v>
      </c>
      <c r="S25" s="9">
        <v>2</v>
      </c>
    </row>
    <row r="26" spans="1:19" x14ac:dyDescent="0.3">
      <c r="A26" s="10" t="s">
        <v>175</v>
      </c>
      <c r="B26" s="10" t="s">
        <v>18</v>
      </c>
      <c r="C26" s="10" t="s">
        <v>18</v>
      </c>
      <c r="D26" s="11" t="s">
        <v>19</v>
      </c>
      <c r="E26" s="9" t="s">
        <v>20</v>
      </c>
      <c r="F26" s="12" t="s">
        <v>19</v>
      </c>
      <c r="G26" s="10" t="s">
        <v>27</v>
      </c>
      <c r="H26" s="10">
        <v>21101</v>
      </c>
      <c r="I26" s="16" t="s">
        <v>33</v>
      </c>
      <c r="J26" s="10" t="s">
        <v>72</v>
      </c>
      <c r="K26" s="10" t="s">
        <v>73</v>
      </c>
      <c r="L26" s="10"/>
      <c r="M26" s="9" t="s">
        <v>31</v>
      </c>
      <c r="N26" s="10" t="s">
        <v>32</v>
      </c>
      <c r="O26" s="9">
        <v>1</v>
      </c>
      <c r="P26" s="15">
        <f t="shared" si="0"/>
        <v>142.65</v>
      </c>
      <c r="Q26" s="14" t="s">
        <v>26</v>
      </c>
      <c r="R26" s="10">
        <v>142.65</v>
      </c>
      <c r="S26" s="9">
        <v>1</v>
      </c>
    </row>
    <row r="27" spans="1:19" x14ac:dyDescent="0.3">
      <c r="A27" s="10" t="s">
        <v>175</v>
      </c>
      <c r="B27" s="10" t="s">
        <v>18</v>
      </c>
      <c r="C27" s="10" t="s">
        <v>18</v>
      </c>
      <c r="D27" s="11" t="s">
        <v>19</v>
      </c>
      <c r="E27" s="9" t="s">
        <v>20</v>
      </c>
      <c r="F27" s="12" t="s">
        <v>19</v>
      </c>
      <c r="G27" s="10" t="s">
        <v>27</v>
      </c>
      <c r="H27" s="10">
        <v>21101</v>
      </c>
      <c r="I27" s="16" t="s">
        <v>33</v>
      </c>
      <c r="J27" s="10" t="s">
        <v>74</v>
      </c>
      <c r="K27" s="10" t="s">
        <v>75</v>
      </c>
      <c r="L27" s="10"/>
      <c r="M27" s="9" t="s">
        <v>31</v>
      </c>
      <c r="N27" s="10" t="s">
        <v>36</v>
      </c>
      <c r="O27" s="9">
        <v>1</v>
      </c>
      <c r="P27" s="15">
        <f t="shared" si="0"/>
        <v>118.54</v>
      </c>
      <c r="Q27" s="14" t="s">
        <v>26</v>
      </c>
      <c r="R27" s="10">
        <v>118.54</v>
      </c>
      <c r="S27" s="9">
        <v>1</v>
      </c>
    </row>
    <row r="28" spans="1:19" x14ac:dyDescent="0.3">
      <c r="A28" s="10" t="s">
        <v>175</v>
      </c>
      <c r="B28" s="10" t="s">
        <v>18</v>
      </c>
      <c r="C28" s="10" t="s">
        <v>18</v>
      </c>
      <c r="D28" s="11" t="s">
        <v>19</v>
      </c>
      <c r="E28" s="9" t="s">
        <v>20</v>
      </c>
      <c r="F28" s="12" t="s">
        <v>19</v>
      </c>
      <c r="G28" s="10" t="s">
        <v>27</v>
      </c>
      <c r="H28" s="10">
        <v>21101</v>
      </c>
      <c r="I28" s="16" t="s">
        <v>33</v>
      </c>
      <c r="J28" s="10" t="s">
        <v>76</v>
      </c>
      <c r="K28" s="10" t="s">
        <v>77</v>
      </c>
      <c r="L28" s="10"/>
      <c r="M28" s="9" t="s">
        <v>31</v>
      </c>
      <c r="N28" s="10" t="s">
        <v>41</v>
      </c>
      <c r="O28" s="9">
        <v>6</v>
      </c>
      <c r="P28" s="15">
        <f t="shared" si="0"/>
        <v>21.493333333333336</v>
      </c>
      <c r="Q28" s="14" t="s">
        <v>26</v>
      </c>
      <c r="R28" s="10">
        <v>128.96</v>
      </c>
      <c r="S28" s="9">
        <v>6</v>
      </c>
    </row>
    <row r="29" spans="1:19" x14ac:dyDescent="0.3">
      <c r="A29" s="10" t="s">
        <v>175</v>
      </c>
      <c r="B29" s="10" t="s">
        <v>18</v>
      </c>
      <c r="C29" s="10" t="s">
        <v>18</v>
      </c>
      <c r="D29" s="11" t="s">
        <v>19</v>
      </c>
      <c r="E29" s="9" t="s">
        <v>20</v>
      </c>
      <c r="F29" s="12" t="s">
        <v>19</v>
      </c>
      <c r="G29" s="10" t="s">
        <v>27</v>
      </c>
      <c r="H29" s="10">
        <v>21101</v>
      </c>
      <c r="I29" s="16" t="s">
        <v>33</v>
      </c>
      <c r="J29" s="10" t="s">
        <v>78</v>
      </c>
      <c r="K29" s="10" t="s">
        <v>79</v>
      </c>
      <c r="L29" s="10"/>
      <c r="M29" s="9" t="s">
        <v>31</v>
      </c>
      <c r="N29" s="10" t="s">
        <v>32</v>
      </c>
      <c r="O29" s="9">
        <v>24</v>
      </c>
      <c r="P29" s="15">
        <f t="shared" si="0"/>
        <v>7.1108333333333329</v>
      </c>
      <c r="Q29" s="14" t="s">
        <v>26</v>
      </c>
      <c r="R29" s="10">
        <v>170.66</v>
      </c>
      <c r="S29" s="9">
        <v>24</v>
      </c>
    </row>
    <row r="30" spans="1:19" ht="28.8" x14ac:dyDescent="0.3">
      <c r="A30" s="10" t="s">
        <v>175</v>
      </c>
      <c r="B30" s="10" t="s">
        <v>18</v>
      </c>
      <c r="C30" s="10" t="s">
        <v>18</v>
      </c>
      <c r="D30" s="11" t="s">
        <v>19</v>
      </c>
      <c r="E30" s="9" t="s">
        <v>20</v>
      </c>
      <c r="F30" s="12" t="s">
        <v>19</v>
      </c>
      <c r="G30" s="10" t="s">
        <v>27</v>
      </c>
      <c r="H30" s="10">
        <v>22104</v>
      </c>
      <c r="I30" s="16" t="s">
        <v>47</v>
      </c>
      <c r="J30" s="10" t="s">
        <v>80</v>
      </c>
      <c r="K30" s="10" t="s">
        <v>81</v>
      </c>
      <c r="L30" s="10"/>
      <c r="M30" s="9" t="s">
        <v>31</v>
      </c>
      <c r="N30" s="10" t="s">
        <v>41</v>
      </c>
      <c r="O30" s="9">
        <v>2</v>
      </c>
      <c r="P30" s="15">
        <f t="shared" si="0"/>
        <v>203</v>
      </c>
      <c r="Q30" s="14" t="s">
        <v>26</v>
      </c>
      <c r="R30" s="10">
        <v>406</v>
      </c>
      <c r="S30" s="9">
        <v>2</v>
      </c>
    </row>
    <row r="31" spans="1:19" x14ac:dyDescent="0.3">
      <c r="A31" s="10" t="s">
        <v>175</v>
      </c>
      <c r="B31" s="10" t="s">
        <v>18</v>
      </c>
      <c r="C31" s="10" t="s">
        <v>18</v>
      </c>
      <c r="D31" s="11" t="s">
        <v>19</v>
      </c>
      <c r="E31" s="9" t="s">
        <v>20</v>
      </c>
      <c r="F31" s="12" t="s">
        <v>19</v>
      </c>
      <c r="G31" s="10" t="s">
        <v>27</v>
      </c>
      <c r="H31" s="10">
        <v>21101</v>
      </c>
      <c r="I31" s="16" t="s">
        <v>33</v>
      </c>
      <c r="J31" s="10" t="s">
        <v>82</v>
      </c>
      <c r="K31" s="10" t="s">
        <v>83</v>
      </c>
      <c r="L31" s="10"/>
      <c r="M31" s="9" t="s">
        <v>31</v>
      </c>
      <c r="N31" s="10" t="s">
        <v>32</v>
      </c>
      <c r="O31" s="9">
        <v>1</v>
      </c>
      <c r="P31" s="15">
        <f t="shared" si="0"/>
        <v>98.6</v>
      </c>
      <c r="Q31" s="14" t="s">
        <v>26</v>
      </c>
      <c r="R31" s="10">
        <v>98.6</v>
      </c>
      <c r="S31" s="9">
        <v>1</v>
      </c>
    </row>
    <row r="32" spans="1:19" x14ac:dyDescent="0.3">
      <c r="A32" s="10" t="s">
        <v>175</v>
      </c>
      <c r="B32" s="10" t="s">
        <v>18</v>
      </c>
      <c r="C32" s="10" t="s">
        <v>18</v>
      </c>
      <c r="D32" s="11" t="s">
        <v>19</v>
      </c>
      <c r="E32" s="9" t="s">
        <v>20</v>
      </c>
      <c r="F32" s="12" t="s">
        <v>19</v>
      </c>
      <c r="G32" s="10" t="s">
        <v>27</v>
      </c>
      <c r="H32" s="10">
        <v>21101</v>
      </c>
      <c r="I32" s="16" t="s">
        <v>33</v>
      </c>
      <c r="J32" s="10" t="s">
        <v>84</v>
      </c>
      <c r="K32" s="10" t="s">
        <v>85</v>
      </c>
      <c r="L32" s="10"/>
      <c r="M32" s="9" t="s">
        <v>31</v>
      </c>
      <c r="N32" s="10" t="s">
        <v>86</v>
      </c>
      <c r="O32" s="9">
        <v>1</v>
      </c>
      <c r="P32" s="15">
        <f t="shared" si="0"/>
        <v>56.2</v>
      </c>
      <c r="Q32" s="14" t="s">
        <v>26</v>
      </c>
      <c r="R32" s="10">
        <v>56.2</v>
      </c>
      <c r="S32" s="9">
        <v>1</v>
      </c>
    </row>
    <row r="33" spans="1:19" x14ac:dyDescent="0.3">
      <c r="A33" s="10" t="s">
        <v>175</v>
      </c>
      <c r="B33" s="10" t="s">
        <v>18</v>
      </c>
      <c r="C33" s="10" t="s">
        <v>18</v>
      </c>
      <c r="D33" s="11" t="s">
        <v>19</v>
      </c>
      <c r="E33" s="9" t="s">
        <v>20</v>
      </c>
      <c r="F33" s="12" t="s">
        <v>19</v>
      </c>
      <c r="G33" s="10" t="s">
        <v>27</v>
      </c>
      <c r="H33" s="10">
        <v>21101</v>
      </c>
      <c r="I33" s="16" t="s">
        <v>33</v>
      </c>
      <c r="J33" s="10" t="s">
        <v>87</v>
      </c>
      <c r="K33" s="10" t="s">
        <v>88</v>
      </c>
      <c r="L33" s="10"/>
      <c r="M33" s="9" t="s">
        <v>31</v>
      </c>
      <c r="N33" s="10" t="s">
        <v>41</v>
      </c>
      <c r="O33" s="9">
        <v>6</v>
      </c>
      <c r="P33" s="15">
        <f t="shared" si="0"/>
        <v>874.5</v>
      </c>
      <c r="Q33" s="14" t="s">
        <v>26</v>
      </c>
      <c r="R33" s="10">
        <v>5247</v>
      </c>
      <c r="S33" s="9">
        <v>6</v>
      </c>
    </row>
    <row r="34" spans="1:19" x14ac:dyDescent="0.3">
      <c r="A34" s="10" t="s">
        <v>175</v>
      </c>
      <c r="B34" s="10" t="s">
        <v>18</v>
      </c>
      <c r="C34" s="10" t="s">
        <v>18</v>
      </c>
      <c r="D34" s="11" t="s">
        <v>19</v>
      </c>
      <c r="E34" s="9" t="s">
        <v>20</v>
      </c>
      <c r="F34" s="12" t="s">
        <v>19</v>
      </c>
      <c r="G34" s="10" t="s">
        <v>27</v>
      </c>
      <c r="H34" s="10">
        <v>21101</v>
      </c>
      <c r="I34" s="16" t="s">
        <v>33</v>
      </c>
      <c r="J34" s="10" t="s">
        <v>89</v>
      </c>
      <c r="K34" s="10" t="s">
        <v>90</v>
      </c>
      <c r="L34" s="10"/>
      <c r="M34" s="9" t="s">
        <v>31</v>
      </c>
      <c r="N34" s="10" t="s">
        <v>36</v>
      </c>
      <c r="O34" s="9">
        <v>1</v>
      </c>
      <c r="P34" s="15">
        <f t="shared" si="0"/>
        <v>152.31</v>
      </c>
      <c r="Q34" s="14" t="s">
        <v>26</v>
      </c>
      <c r="R34" s="10">
        <v>152.31</v>
      </c>
      <c r="S34" s="9">
        <v>1</v>
      </c>
    </row>
    <row r="35" spans="1:19" ht="28.8" x14ac:dyDescent="0.3">
      <c r="A35" s="10" t="s">
        <v>175</v>
      </c>
      <c r="B35" s="10" t="s">
        <v>18</v>
      </c>
      <c r="C35" s="10" t="s">
        <v>18</v>
      </c>
      <c r="D35" s="11" t="s">
        <v>19</v>
      </c>
      <c r="E35" s="9" t="s">
        <v>20</v>
      </c>
      <c r="F35" s="12" t="s">
        <v>19</v>
      </c>
      <c r="G35" s="10" t="s">
        <v>27</v>
      </c>
      <c r="H35" s="10">
        <v>21401</v>
      </c>
      <c r="I35" s="16" t="s">
        <v>91</v>
      </c>
      <c r="J35" s="10" t="s">
        <v>92</v>
      </c>
      <c r="K35" s="10" t="s">
        <v>93</v>
      </c>
      <c r="L35" s="10"/>
      <c r="M35" s="9" t="s">
        <v>31</v>
      </c>
      <c r="N35" s="10" t="s">
        <v>32</v>
      </c>
      <c r="O35" s="9">
        <v>1</v>
      </c>
      <c r="P35" s="15">
        <f t="shared" si="0"/>
        <v>4758.32</v>
      </c>
      <c r="Q35" s="14" t="s">
        <v>26</v>
      </c>
      <c r="R35" s="10">
        <v>4758.32</v>
      </c>
      <c r="S35" s="9">
        <v>1</v>
      </c>
    </row>
    <row r="36" spans="1:19" x14ac:dyDescent="0.3">
      <c r="A36" s="10" t="s">
        <v>175</v>
      </c>
      <c r="B36" s="10" t="s">
        <v>18</v>
      </c>
      <c r="C36" s="10" t="s">
        <v>18</v>
      </c>
      <c r="D36" s="11" t="s">
        <v>19</v>
      </c>
      <c r="E36" s="9" t="s">
        <v>20</v>
      </c>
      <c r="F36" s="12" t="s">
        <v>19</v>
      </c>
      <c r="G36" s="10" t="s">
        <v>27</v>
      </c>
      <c r="H36" s="10">
        <v>29401</v>
      </c>
      <c r="I36" s="10" t="s">
        <v>94</v>
      </c>
      <c r="J36" s="10" t="s">
        <v>95</v>
      </c>
      <c r="K36" s="10" t="s">
        <v>96</v>
      </c>
      <c r="L36" s="10"/>
      <c r="M36" s="9" t="s">
        <v>31</v>
      </c>
      <c r="N36" s="10" t="s">
        <v>32</v>
      </c>
      <c r="O36" s="9">
        <v>1</v>
      </c>
      <c r="P36" s="15">
        <f t="shared" si="0"/>
        <v>159.5</v>
      </c>
      <c r="Q36" s="14" t="s">
        <v>26</v>
      </c>
      <c r="R36" s="10">
        <v>159.5</v>
      </c>
      <c r="S36" s="9">
        <v>1</v>
      </c>
    </row>
    <row r="37" spans="1:19" x14ac:dyDescent="0.3">
      <c r="A37" s="10" t="s">
        <v>175</v>
      </c>
      <c r="B37" s="10" t="s">
        <v>18</v>
      </c>
      <c r="C37" s="10" t="s">
        <v>18</v>
      </c>
      <c r="D37" s="11" t="s">
        <v>19</v>
      </c>
      <c r="E37" s="9" t="s">
        <v>20</v>
      </c>
      <c r="F37" s="12" t="s">
        <v>19</v>
      </c>
      <c r="G37" s="10" t="s">
        <v>27</v>
      </c>
      <c r="H37" s="10">
        <v>29401</v>
      </c>
      <c r="I37" s="10" t="s">
        <v>94</v>
      </c>
      <c r="J37" s="10" t="s">
        <v>97</v>
      </c>
      <c r="K37" s="10" t="s">
        <v>98</v>
      </c>
      <c r="L37" s="10"/>
      <c r="M37" s="9" t="s">
        <v>31</v>
      </c>
      <c r="N37" s="10" t="s">
        <v>32</v>
      </c>
      <c r="O37" s="9">
        <v>1</v>
      </c>
      <c r="P37" s="15">
        <f t="shared" si="0"/>
        <v>121.1</v>
      </c>
      <c r="Q37" s="14" t="s">
        <v>26</v>
      </c>
      <c r="R37" s="10">
        <v>121.1</v>
      </c>
      <c r="S37" s="9">
        <v>1</v>
      </c>
    </row>
    <row r="38" spans="1:19" x14ac:dyDescent="0.3">
      <c r="A38" s="10" t="s">
        <v>175</v>
      </c>
      <c r="B38" s="10" t="s">
        <v>18</v>
      </c>
      <c r="C38" s="10" t="s">
        <v>18</v>
      </c>
      <c r="D38" s="11" t="s">
        <v>19</v>
      </c>
      <c r="E38" s="9" t="s">
        <v>20</v>
      </c>
      <c r="F38" s="12" t="s">
        <v>19</v>
      </c>
      <c r="G38" s="10" t="s">
        <v>27</v>
      </c>
      <c r="H38" s="10">
        <v>29401</v>
      </c>
      <c r="I38" s="10" t="s">
        <v>94</v>
      </c>
      <c r="J38" s="10" t="s">
        <v>99</v>
      </c>
      <c r="K38" s="10" t="s">
        <v>100</v>
      </c>
      <c r="L38" s="10"/>
      <c r="M38" s="9" t="s">
        <v>31</v>
      </c>
      <c r="N38" s="10" t="s">
        <v>32</v>
      </c>
      <c r="O38" s="9">
        <v>1</v>
      </c>
      <c r="P38" s="15">
        <f t="shared" si="0"/>
        <v>191.4</v>
      </c>
      <c r="Q38" s="14" t="s">
        <v>26</v>
      </c>
      <c r="R38" s="10">
        <v>191.4</v>
      </c>
      <c r="S38" s="9">
        <v>1</v>
      </c>
    </row>
    <row r="39" spans="1:19" x14ac:dyDescent="0.3">
      <c r="A39" s="10" t="s">
        <v>175</v>
      </c>
      <c r="B39" s="10" t="s">
        <v>18</v>
      </c>
      <c r="C39" s="10" t="s">
        <v>18</v>
      </c>
      <c r="D39" s="11" t="s">
        <v>19</v>
      </c>
      <c r="E39" s="9" t="s">
        <v>20</v>
      </c>
      <c r="F39" s="12" t="s">
        <v>19</v>
      </c>
      <c r="G39" s="10" t="s">
        <v>27</v>
      </c>
      <c r="H39" s="10">
        <v>29401</v>
      </c>
      <c r="I39" s="10" t="s">
        <v>94</v>
      </c>
      <c r="J39" s="10" t="s">
        <v>101</v>
      </c>
      <c r="K39" s="10" t="s">
        <v>102</v>
      </c>
      <c r="L39" s="10"/>
      <c r="M39" s="9" t="s">
        <v>31</v>
      </c>
      <c r="N39" s="10" t="s">
        <v>32</v>
      </c>
      <c r="O39" s="9">
        <v>1</v>
      </c>
      <c r="P39" s="15">
        <f t="shared" si="0"/>
        <v>168.2</v>
      </c>
      <c r="Q39" s="14" t="s">
        <v>26</v>
      </c>
      <c r="R39" s="10">
        <v>168.2</v>
      </c>
      <c r="S39" s="9">
        <v>1</v>
      </c>
    </row>
    <row r="40" spans="1:19" x14ac:dyDescent="0.3">
      <c r="A40" s="10" t="s">
        <v>175</v>
      </c>
      <c r="B40" s="10" t="s">
        <v>18</v>
      </c>
      <c r="C40" s="10" t="s">
        <v>18</v>
      </c>
      <c r="D40" s="11" t="s">
        <v>19</v>
      </c>
      <c r="E40" s="9" t="s">
        <v>20</v>
      </c>
      <c r="F40" s="12" t="s">
        <v>19</v>
      </c>
      <c r="G40" s="10" t="s">
        <v>27</v>
      </c>
      <c r="H40" s="10">
        <v>29401</v>
      </c>
      <c r="I40" s="10" t="s">
        <v>94</v>
      </c>
      <c r="J40" s="10" t="s">
        <v>103</v>
      </c>
      <c r="K40" s="10" t="s">
        <v>104</v>
      </c>
      <c r="L40" s="10"/>
      <c r="M40" s="9" t="s">
        <v>31</v>
      </c>
      <c r="N40" s="10" t="s">
        <v>105</v>
      </c>
      <c r="O40" s="9">
        <v>1</v>
      </c>
      <c r="P40" s="15">
        <f t="shared" si="0"/>
        <v>514.79999999999995</v>
      </c>
      <c r="Q40" s="14" t="s">
        <v>26</v>
      </c>
      <c r="R40" s="10">
        <v>514.79999999999995</v>
      </c>
      <c r="S40" s="9">
        <v>1</v>
      </c>
    </row>
    <row r="41" spans="1:19" x14ac:dyDescent="0.3">
      <c r="A41" s="10" t="s">
        <v>175</v>
      </c>
      <c r="B41" s="10" t="s">
        <v>18</v>
      </c>
      <c r="C41" s="10" t="s">
        <v>18</v>
      </c>
      <c r="D41" s="11" t="s">
        <v>19</v>
      </c>
      <c r="E41" s="9" t="s">
        <v>20</v>
      </c>
      <c r="F41" s="12" t="s">
        <v>19</v>
      </c>
      <c r="G41" s="10" t="s">
        <v>27</v>
      </c>
      <c r="H41" s="10">
        <v>24601</v>
      </c>
      <c r="I41" s="10" t="s">
        <v>106</v>
      </c>
      <c r="J41" s="10" t="s">
        <v>107</v>
      </c>
      <c r="K41" s="10" t="s">
        <v>108</v>
      </c>
      <c r="L41" s="10"/>
      <c r="M41" s="9" t="s">
        <v>31</v>
      </c>
      <c r="N41" s="10" t="s">
        <v>36</v>
      </c>
      <c r="O41" s="9">
        <v>1</v>
      </c>
      <c r="P41" s="15">
        <f t="shared" si="0"/>
        <v>290</v>
      </c>
      <c r="Q41" s="14" t="s">
        <v>26</v>
      </c>
      <c r="R41" s="10">
        <v>290</v>
      </c>
      <c r="S41" s="9">
        <v>1</v>
      </c>
    </row>
    <row r="42" spans="1:19" x14ac:dyDescent="0.3">
      <c r="A42" s="10" t="s">
        <v>175</v>
      </c>
      <c r="B42" s="10" t="s">
        <v>18</v>
      </c>
      <c r="C42" s="10" t="s">
        <v>18</v>
      </c>
      <c r="D42" s="11" t="s">
        <v>19</v>
      </c>
      <c r="E42" s="9" t="s">
        <v>20</v>
      </c>
      <c r="F42" s="12" t="s">
        <v>19</v>
      </c>
      <c r="G42" s="10" t="s">
        <v>27</v>
      </c>
      <c r="H42" s="10">
        <v>24601</v>
      </c>
      <c r="I42" s="10" t="s">
        <v>106</v>
      </c>
      <c r="J42" s="10" t="s">
        <v>109</v>
      </c>
      <c r="K42" s="10" t="s">
        <v>110</v>
      </c>
      <c r="L42" s="10"/>
      <c r="M42" s="9" t="s">
        <v>31</v>
      </c>
      <c r="N42" s="10" t="s">
        <v>36</v>
      </c>
      <c r="O42" s="9">
        <v>1</v>
      </c>
      <c r="P42" s="15">
        <f t="shared" si="0"/>
        <v>290</v>
      </c>
      <c r="Q42" s="14" t="s">
        <v>26</v>
      </c>
      <c r="R42" s="10">
        <v>290</v>
      </c>
      <c r="S42" s="9">
        <v>1</v>
      </c>
    </row>
    <row r="43" spans="1:19" x14ac:dyDescent="0.3">
      <c r="A43" s="10" t="s">
        <v>175</v>
      </c>
      <c r="B43" s="10" t="s">
        <v>18</v>
      </c>
      <c r="C43" s="10" t="s">
        <v>18</v>
      </c>
      <c r="D43" s="11" t="s">
        <v>19</v>
      </c>
      <c r="E43" s="9" t="s">
        <v>20</v>
      </c>
      <c r="F43" s="12" t="s">
        <v>19</v>
      </c>
      <c r="G43" s="10" t="s">
        <v>27</v>
      </c>
      <c r="H43" s="10">
        <v>24601</v>
      </c>
      <c r="I43" s="10" t="s">
        <v>106</v>
      </c>
      <c r="J43" s="10" t="s">
        <v>111</v>
      </c>
      <c r="K43" s="10" t="s">
        <v>112</v>
      </c>
      <c r="L43" s="10"/>
      <c r="M43" s="9" t="s">
        <v>31</v>
      </c>
      <c r="N43" s="10" t="s">
        <v>32</v>
      </c>
      <c r="O43" s="9">
        <v>2</v>
      </c>
      <c r="P43" s="15">
        <f t="shared" si="0"/>
        <v>373.52</v>
      </c>
      <c r="Q43" s="14" t="s">
        <v>26</v>
      </c>
      <c r="R43" s="10">
        <v>747.04</v>
      </c>
      <c r="S43" s="9">
        <v>2</v>
      </c>
    </row>
    <row r="44" spans="1:19" x14ac:dyDescent="0.3">
      <c r="A44" s="10" t="s">
        <v>175</v>
      </c>
      <c r="B44" s="10" t="s">
        <v>18</v>
      </c>
      <c r="C44" s="10" t="s">
        <v>18</v>
      </c>
      <c r="D44" s="11" t="s">
        <v>19</v>
      </c>
      <c r="E44" s="9" t="s">
        <v>20</v>
      </c>
      <c r="F44" s="12" t="s">
        <v>19</v>
      </c>
      <c r="G44" s="10" t="s">
        <v>27</v>
      </c>
      <c r="H44" s="10">
        <v>24601</v>
      </c>
      <c r="I44" s="10" t="s">
        <v>106</v>
      </c>
      <c r="J44" s="10" t="s">
        <v>113</v>
      </c>
      <c r="K44" s="10" t="s">
        <v>114</v>
      </c>
      <c r="L44" s="10"/>
      <c r="M44" s="9" t="s">
        <v>31</v>
      </c>
      <c r="N44" s="10" t="s">
        <v>32</v>
      </c>
      <c r="O44" s="9">
        <v>1</v>
      </c>
      <c r="P44" s="15">
        <f t="shared" si="0"/>
        <v>272.60000000000002</v>
      </c>
      <c r="Q44" s="14" t="s">
        <v>26</v>
      </c>
      <c r="R44" s="10">
        <v>272.60000000000002</v>
      </c>
      <c r="S44" s="9">
        <v>1</v>
      </c>
    </row>
    <row r="45" spans="1:19" x14ac:dyDescent="0.3">
      <c r="A45" s="10" t="s">
        <v>175</v>
      </c>
      <c r="B45" s="10" t="s">
        <v>18</v>
      </c>
      <c r="C45" s="10" t="s">
        <v>18</v>
      </c>
      <c r="D45" s="11" t="s">
        <v>19</v>
      </c>
      <c r="E45" s="9" t="s">
        <v>20</v>
      </c>
      <c r="F45" s="12" t="s">
        <v>19</v>
      </c>
      <c r="G45" s="10" t="s">
        <v>27</v>
      </c>
      <c r="H45" s="10">
        <v>24601</v>
      </c>
      <c r="I45" s="10" t="s">
        <v>106</v>
      </c>
      <c r="J45" s="10" t="s">
        <v>115</v>
      </c>
      <c r="K45" s="10" t="s">
        <v>116</v>
      </c>
      <c r="L45" s="10"/>
      <c r="M45" s="9" t="s">
        <v>31</v>
      </c>
      <c r="N45" s="10" t="s">
        <v>32</v>
      </c>
      <c r="O45" s="9">
        <v>2</v>
      </c>
      <c r="P45" s="15">
        <f t="shared" si="0"/>
        <v>2237.64</v>
      </c>
      <c r="Q45" s="14" t="s">
        <v>26</v>
      </c>
      <c r="R45" s="10">
        <v>4475.28</v>
      </c>
      <c r="S45" s="9">
        <v>2</v>
      </c>
    </row>
    <row r="46" spans="1:19" x14ac:dyDescent="0.3">
      <c r="A46" s="10" t="s">
        <v>175</v>
      </c>
      <c r="B46" s="10" t="s">
        <v>18</v>
      </c>
      <c r="C46" s="10" t="s">
        <v>18</v>
      </c>
      <c r="D46" s="11" t="s">
        <v>19</v>
      </c>
      <c r="E46" s="9" t="s">
        <v>20</v>
      </c>
      <c r="F46" s="12" t="s">
        <v>19</v>
      </c>
      <c r="G46" s="10" t="s">
        <v>27</v>
      </c>
      <c r="H46" s="10">
        <v>24601</v>
      </c>
      <c r="I46" s="10" t="s">
        <v>106</v>
      </c>
      <c r="J46" s="10" t="s">
        <v>117</v>
      </c>
      <c r="K46" s="10" t="s">
        <v>118</v>
      </c>
      <c r="L46" s="10"/>
      <c r="M46" s="9" t="s">
        <v>31</v>
      </c>
      <c r="N46" s="10" t="s">
        <v>119</v>
      </c>
      <c r="O46" s="9">
        <v>1</v>
      </c>
      <c r="P46" s="15">
        <f t="shared" si="0"/>
        <v>1612.4</v>
      </c>
      <c r="Q46" s="14" t="s">
        <v>26</v>
      </c>
      <c r="R46" s="10">
        <v>1612.4</v>
      </c>
      <c r="S46" s="9">
        <v>1</v>
      </c>
    </row>
    <row r="47" spans="1:19" x14ac:dyDescent="0.3">
      <c r="A47" s="10" t="s">
        <v>175</v>
      </c>
      <c r="B47" s="10" t="s">
        <v>18</v>
      </c>
      <c r="C47" s="10" t="s">
        <v>18</v>
      </c>
      <c r="D47" s="11" t="s">
        <v>19</v>
      </c>
      <c r="E47" s="9" t="s">
        <v>120</v>
      </c>
      <c r="F47" s="12" t="s">
        <v>19</v>
      </c>
      <c r="G47" s="10" t="s">
        <v>27</v>
      </c>
      <c r="H47" s="10">
        <v>26103</v>
      </c>
      <c r="I47" s="10" t="s">
        <v>121</v>
      </c>
      <c r="J47" s="10" t="s">
        <v>122</v>
      </c>
      <c r="K47" s="10" t="s">
        <v>123</v>
      </c>
      <c r="L47" s="10"/>
      <c r="M47" s="9" t="s">
        <v>31</v>
      </c>
      <c r="N47" s="10" t="s">
        <v>32</v>
      </c>
      <c r="O47" s="9">
        <v>8</v>
      </c>
      <c r="P47" s="15">
        <f t="shared" si="0"/>
        <v>500</v>
      </c>
      <c r="Q47" s="14" t="s">
        <v>26</v>
      </c>
      <c r="R47" s="10">
        <v>4000</v>
      </c>
      <c r="S47" s="9">
        <v>8</v>
      </c>
    </row>
    <row r="48" spans="1:19" x14ac:dyDescent="0.3">
      <c r="A48" s="10" t="s">
        <v>175</v>
      </c>
      <c r="B48" s="10" t="s">
        <v>18</v>
      </c>
      <c r="C48" s="10" t="s">
        <v>18</v>
      </c>
      <c r="D48" s="11" t="s">
        <v>19</v>
      </c>
      <c r="E48" s="9" t="s">
        <v>124</v>
      </c>
      <c r="F48" s="17" t="s">
        <v>125</v>
      </c>
      <c r="G48" s="10" t="s">
        <v>27</v>
      </c>
      <c r="H48" s="10">
        <v>26103</v>
      </c>
      <c r="I48" s="10" t="s">
        <v>121</v>
      </c>
      <c r="J48" s="10" t="s">
        <v>122</v>
      </c>
      <c r="K48" s="10" t="s">
        <v>123</v>
      </c>
      <c r="L48" s="10"/>
      <c r="M48" s="9" t="s">
        <v>31</v>
      </c>
      <c r="N48" s="10" t="s">
        <v>32</v>
      </c>
      <c r="O48" s="9">
        <v>4</v>
      </c>
      <c r="P48" s="15">
        <f t="shared" si="0"/>
        <v>500</v>
      </c>
      <c r="Q48" s="14" t="s">
        <v>26</v>
      </c>
      <c r="R48" s="10">
        <v>2000</v>
      </c>
      <c r="S48" s="9">
        <v>4</v>
      </c>
    </row>
    <row r="49" spans="1:19" x14ac:dyDescent="0.3">
      <c r="A49" s="10" t="s">
        <v>175</v>
      </c>
      <c r="B49" s="10" t="s">
        <v>18</v>
      </c>
      <c r="C49" s="10" t="s">
        <v>18</v>
      </c>
      <c r="D49" s="11" t="s">
        <v>19</v>
      </c>
      <c r="E49" s="9" t="s">
        <v>126</v>
      </c>
      <c r="F49" s="17" t="s">
        <v>127</v>
      </c>
      <c r="G49" s="10" t="s">
        <v>27</v>
      </c>
      <c r="H49" s="10">
        <v>26103</v>
      </c>
      <c r="I49" s="10" t="s">
        <v>121</v>
      </c>
      <c r="J49" s="10" t="s">
        <v>122</v>
      </c>
      <c r="K49" s="10" t="s">
        <v>123</v>
      </c>
      <c r="L49" s="10"/>
      <c r="M49" s="9" t="s">
        <v>31</v>
      </c>
      <c r="N49" s="10" t="s">
        <v>32</v>
      </c>
      <c r="O49" s="9">
        <v>4</v>
      </c>
      <c r="P49" s="15">
        <f t="shared" si="0"/>
        <v>500</v>
      </c>
      <c r="Q49" s="14" t="s">
        <v>26</v>
      </c>
      <c r="R49" s="10">
        <v>2000</v>
      </c>
      <c r="S49" s="9">
        <v>4</v>
      </c>
    </row>
    <row r="50" spans="1:19" x14ac:dyDescent="0.3">
      <c r="A50" s="10" t="s">
        <v>175</v>
      </c>
      <c r="B50" s="10" t="s">
        <v>18</v>
      </c>
      <c r="C50" s="10" t="s">
        <v>18</v>
      </c>
      <c r="D50" s="11" t="s">
        <v>19</v>
      </c>
      <c r="E50" s="9" t="s">
        <v>128</v>
      </c>
      <c r="F50" s="17" t="s">
        <v>129</v>
      </c>
      <c r="G50" s="10" t="s">
        <v>27</v>
      </c>
      <c r="H50" s="10">
        <v>26103</v>
      </c>
      <c r="I50" s="10" t="s">
        <v>121</v>
      </c>
      <c r="J50" s="10" t="s">
        <v>130</v>
      </c>
      <c r="K50" s="10" t="s">
        <v>131</v>
      </c>
      <c r="L50" s="10"/>
      <c r="M50" s="9" t="s">
        <v>31</v>
      </c>
      <c r="N50" s="10" t="s">
        <v>32</v>
      </c>
      <c r="O50" s="9">
        <v>16</v>
      </c>
      <c r="P50" s="15">
        <f t="shared" si="0"/>
        <v>200</v>
      </c>
      <c r="Q50" s="14" t="s">
        <v>26</v>
      </c>
      <c r="R50" s="10">
        <v>3200</v>
      </c>
      <c r="S50" s="9">
        <v>16</v>
      </c>
    </row>
    <row r="51" spans="1:19" x14ac:dyDescent="0.3">
      <c r="A51" s="10" t="s">
        <v>175</v>
      </c>
      <c r="B51" s="10" t="s">
        <v>18</v>
      </c>
      <c r="C51" s="10" t="s">
        <v>18</v>
      </c>
      <c r="D51" s="11" t="s">
        <v>19</v>
      </c>
      <c r="E51" s="9" t="s">
        <v>128</v>
      </c>
      <c r="F51" s="17" t="s">
        <v>129</v>
      </c>
      <c r="G51" s="10" t="s">
        <v>27</v>
      </c>
      <c r="H51" s="10">
        <v>26103</v>
      </c>
      <c r="I51" s="10" t="s">
        <v>121</v>
      </c>
      <c r="J51" s="10" t="s">
        <v>132</v>
      </c>
      <c r="K51" s="10" t="s">
        <v>133</v>
      </c>
      <c r="L51" s="10"/>
      <c r="M51" s="9" t="s">
        <v>31</v>
      </c>
      <c r="N51" s="10" t="s">
        <v>32</v>
      </c>
      <c r="O51" s="9">
        <v>1</v>
      </c>
      <c r="P51" s="15">
        <f t="shared" si="0"/>
        <v>50</v>
      </c>
      <c r="Q51" s="14" t="s">
        <v>26</v>
      </c>
      <c r="R51" s="10">
        <v>50</v>
      </c>
      <c r="S51" s="9">
        <v>1</v>
      </c>
    </row>
    <row r="52" spans="1:19" x14ac:dyDescent="0.3">
      <c r="A52" s="10" t="s">
        <v>175</v>
      </c>
      <c r="B52" s="10" t="s">
        <v>18</v>
      </c>
      <c r="C52" s="10" t="s">
        <v>18</v>
      </c>
      <c r="D52" s="11" t="s">
        <v>19</v>
      </c>
      <c r="E52" s="9" t="s">
        <v>128</v>
      </c>
      <c r="F52" s="17" t="s">
        <v>129</v>
      </c>
      <c r="G52" s="10" t="s">
        <v>134</v>
      </c>
      <c r="H52" s="10">
        <v>26102</v>
      </c>
      <c r="I52" s="10" t="s">
        <v>135</v>
      </c>
      <c r="J52" s="10" t="s">
        <v>136</v>
      </c>
      <c r="K52" s="10" t="s">
        <v>137</v>
      </c>
      <c r="L52" s="10"/>
      <c r="M52" s="9" t="s">
        <v>31</v>
      </c>
      <c r="N52" s="10" t="s">
        <v>32</v>
      </c>
      <c r="O52" s="9">
        <v>4</v>
      </c>
      <c r="P52" s="15">
        <f t="shared" si="0"/>
        <v>500</v>
      </c>
      <c r="Q52" s="14" t="s">
        <v>26</v>
      </c>
      <c r="R52" s="10">
        <v>2000</v>
      </c>
      <c r="S52" s="9">
        <v>4</v>
      </c>
    </row>
    <row r="53" spans="1:19" x14ac:dyDescent="0.3">
      <c r="A53" s="10" t="s">
        <v>175</v>
      </c>
      <c r="B53" s="10" t="s">
        <v>18</v>
      </c>
      <c r="C53" s="10" t="s">
        <v>18</v>
      </c>
      <c r="D53" s="11" t="s">
        <v>19</v>
      </c>
      <c r="E53" s="9" t="s">
        <v>128</v>
      </c>
      <c r="F53" s="17" t="s">
        <v>129</v>
      </c>
      <c r="G53" s="10" t="s">
        <v>138</v>
      </c>
      <c r="H53" s="10">
        <v>26102</v>
      </c>
      <c r="I53" s="10" t="s">
        <v>135</v>
      </c>
      <c r="J53" s="10" t="s">
        <v>136</v>
      </c>
      <c r="K53" s="10" t="s">
        <v>137</v>
      </c>
      <c r="L53" s="10"/>
      <c r="M53" s="9" t="s">
        <v>31</v>
      </c>
      <c r="N53" s="10" t="s">
        <v>32</v>
      </c>
      <c r="O53" s="9">
        <v>6</v>
      </c>
      <c r="P53" s="15">
        <f t="shared" si="0"/>
        <v>500</v>
      </c>
      <c r="Q53" s="14" t="s">
        <v>26</v>
      </c>
      <c r="R53" s="10">
        <v>3000</v>
      </c>
      <c r="S53" s="9">
        <v>6</v>
      </c>
    </row>
    <row r="54" spans="1:19" x14ac:dyDescent="0.3">
      <c r="A54" s="10" t="s">
        <v>175</v>
      </c>
      <c r="B54" s="10" t="s">
        <v>18</v>
      </c>
      <c r="C54" s="10" t="s">
        <v>18</v>
      </c>
      <c r="D54" s="11" t="s">
        <v>19</v>
      </c>
      <c r="E54" s="9" t="s">
        <v>128</v>
      </c>
      <c r="F54" s="17" t="s">
        <v>129</v>
      </c>
      <c r="G54" s="10" t="s">
        <v>139</v>
      </c>
      <c r="H54" s="10">
        <v>26102</v>
      </c>
      <c r="I54" s="10" t="s">
        <v>135</v>
      </c>
      <c r="J54" s="10" t="s">
        <v>136</v>
      </c>
      <c r="K54" s="10" t="s">
        <v>137</v>
      </c>
      <c r="L54" s="10"/>
      <c r="M54" s="9" t="s">
        <v>31</v>
      </c>
      <c r="N54" s="10" t="s">
        <v>32</v>
      </c>
      <c r="O54" s="9">
        <v>4</v>
      </c>
      <c r="P54" s="15">
        <f t="shared" si="0"/>
        <v>500</v>
      </c>
      <c r="Q54" s="14" t="s">
        <v>26</v>
      </c>
      <c r="R54" s="10">
        <v>2000</v>
      </c>
      <c r="S54" s="9">
        <v>4</v>
      </c>
    </row>
    <row r="55" spans="1:19" x14ac:dyDescent="0.3">
      <c r="A55" s="10" t="s">
        <v>175</v>
      </c>
      <c r="B55" s="10" t="s">
        <v>18</v>
      </c>
      <c r="C55" s="10" t="s">
        <v>18</v>
      </c>
      <c r="D55" s="11" t="s">
        <v>19</v>
      </c>
      <c r="E55" s="9" t="s">
        <v>20</v>
      </c>
      <c r="F55" s="12" t="s">
        <v>19</v>
      </c>
      <c r="G55" s="10" t="s">
        <v>27</v>
      </c>
      <c r="H55" s="10">
        <v>33602</v>
      </c>
      <c r="I55" s="10" t="s">
        <v>140</v>
      </c>
      <c r="J55" s="10"/>
      <c r="K55" s="10" t="s">
        <v>141</v>
      </c>
      <c r="L55" s="10"/>
      <c r="M55" s="9" t="s">
        <v>24</v>
      </c>
      <c r="N55" s="10" t="s">
        <v>25</v>
      </c>
      <c r="O55" s="13">
        <v>1</v>
      </c>
      <c r="P55" s="10">
        <v>2378</v>
      </c>
      <c r="Q55" s="14" t="s">
        <v>26</v>
      </c>
      <c r="R55" s="10">
        <v>2050</v>
      </c>
      <c r="S55" s="9">
        <v>1</v>
      </c>
    </row>
    <row r="56" spans="1:19" x14ac:dyDescent="0.3">
      <c r="A56" s="10" t="s">
        <v>175</v>
      </c>
      <c r="B56" s="10" t="s">
        <v>18</v>
      </c>
      <c r="C56" s="10" t="s">
        <v>18</v>
      </c>
      <c r="D56" s="11" t="s">
        <v>19</v>
      </c>
      <c r="E56" s="9" t="s">
        <v>124</v>
      </c>
      <c r="F56" s="17" t="s">
        <v>125</v>
      </c>
      <c r="G56" s="10" t="s">
        <v>142</v>
      </c>
      <c r="H56" s="10">
        <v>26102</v>
      </c>
      <c r="I56" s="10" t="s">
        <v>135</v>
      </c>
      <c r="J56" s="10" t="s">
        <v>136</v>
      </c>
      <c r="K56" s="10" t="s">
        <v>137</v>
      </c>
      <c r="L56" s="10"/>
      <c r="M56" s="9" t="s">
        <v>31</v>
      </c>
      <c r="N56" s="10" t="s">
        <v>32</v>
      </c>
      <c r="O56" s="9">
        <v>20</v>
      </c>
      <c r="P56" s="15">
        <f>R56/O56</f>
        <v>500</v>
      </c>
      <c r="Q56" s="14" t="s">
        <v>26</v>
      </c>
      <c r="R56" s="10">
        <v>10000</v>
      </c>
      <c r="S56" s="9">
        <v>20</v>
      </c>
    </row>
    <row r="57" spans="1:19" x14ac:dyDescent="0.3">
      <c r="A57" s="10" t="s">
        <v>175</v>
      </c>
      <c r="B57" s="10" t="s">
        <v>18</v>
      </c>
      <c r="C57" s="10" t="s">
        <v>18</v>
      </c>
      <c r="D57" s="11" t="s">
        <v>19</v>
      </c>
      <c r="E57" s="9" t="s">
        <v>20</v>
      </c>
      <c r="F57" s="12" t="s">
        <v>19</v>
      </c>
      <c r="G57" s="10" t="s">
        <v>27</v>
      </c>
      <c r="H57" s="10">
        <v>29401</v>
      </c>
      <c r="I57" s="10" t="s">
        <v>94</v>
      </c>
      <c r="J57" s="10" t="s">
        <v>97</v>
      </c>
      <c r="K57" s="10" t="s">
        <v>98</v>
      </c>
      <c r="L57" s="10"/>
      <c r="M57" s="9" t="s">
        <v>31</v>
      </c>
      <c r="N57" s="10" t="s">
        <v>32</v>
      </c>
      <c r="O57" s="9">
        <v>2</v>
      </c>
      <c r="P57" s="15">
        <f>R57/O57</f>
        <v>121.105</v>
      </c>
      <c r="Q57" s="14" t="s">
        <v>26</v>
      </c>
      <c r="R57" s="10">
        <v>242.21</v>
      </c>
      <c r="S57" s="9">
        <v>2</v>
      </c>
    </row>
    <row r="58" spans="1:19" x14ac:dyDescent="0.3">
      <c r="A58" s="10" t="s">
        <v>175</v>
      </c>
      <c r="B58" s="10" t="s">
        <v>18</v>
      </c>
      <c r="C58" s="10" t="s">
        <v>18</v>
      </c>
      <c r="D58" s="11" t="s">
        <v>19</v>
      </c>
      <c r="E58" s="9" t="s">
        <v>20</v>
      </c>
      <c r="F58" s="12" t="s">
        <v>19</v>
      </c>
      <c r="G58" s="10" t="s">
        <v>27</v>
      </c>
      <c r="H58" s="10">
        <v>35501</v>
      </c>
      <c r="I58" s="10" t="s">
        <v>143</v>
      </c>
      <c r="J58" s="10"/>
      <c r="K58" s="10" t="s">
        <v>144</v>
      </c>
      <c r="L58" s="10"/>
      <c r="M58" s="9" t="s">
        <v>24</v>
      </c>
      <c r="N58" s="10" t="s">
        <v>25</v>
      </c>
      <c r="O58" s="13">
        <v>1</v>
      </c>
      <c r="P58" s="10">
        <v>38616.400000000001</v>
      </c>
      <c r="Q58" s="14" t="s">
        <v>26</v>
      </c>
      <c r="R58" s="10">
        <v>33290</v>
      </c>
      <c r="S58" s="9">
        <v>1</v>
      </c>
    </row>
    <row r="59" spans="1:19" x14ac:dyDescent="0.3">
      <c r="A59" s="10" t="s">
        <v>175</v>
      </c>
      <c r="B59" s="10" t="s">
        <v>18</v>
      </c>
      <c r="C59" s="10" t="s">
        <v>18</v>
      </c>
      <c r="D59" s="11" t="s">
        <v>19</v>
      </c>
      <c r="E59" s="9" t="s">
        <v>20</v>
      </c>
      <c r="F59" s="12" t="s">
        <v>19</v>
      </c>
      <c r="G59" s="10" t="s">
        <v>21</v>
      </c>
      <c r="H59" s="10">
        <v>35101</v>
      </c>
      <c r="I59" s="10" t="s">
        <v>145</v>
      </c>
      <c r="J59" s="10"/>
      <c r="K59" s="10" t="s">
        <v>146</v>
      </c>
      <c r="L59" s="10"/>
      <c r="M59" s="9" t="s">
        <v>24</v>
      </c>
      <c r="N59" s="10" t="s">
        <v>25</v>
      </c>
      <c r="O59" s="13">
        <v>1</v>
      </c>
      <c r="P59" s="10">
        <v>17027.25</v>
      </c>
      <c r="Q59" s="14" t="s">
        <v>26</v>
      </c>
      <c r="R59" s="10">
        <v>14678.66</v>
      </c>
      <c r="S59" s="9">
        <v>1</v>
      </c>
    </row>
    <row r="60" spans="1:19" x14ac:dyDescent="0.3">
      <c r="A60" s="10" t="s">
        <v>175</v>
      </c>
      <c r="B60" s="10" t="s">
        <v>18</v>
      </c>
      <c r="C60" s="10" t="s">
        <v>18</v>
      </c>
      <c r="D60" s="11" t="s">
        <v>19</v>
      </c>
      <c r="E60" s="9" t="s">
        <v>20</v>
      </c>
      <c r="F60" s="12" t="s">
        <v>19</v>
      </c>
      <c r="G60" s="10" t="s">
        <v>27</v>
      </c>
      <c r="H60" s="10">
        <v>24301</v>
      </c>
      <c r="I60" s="10" t="s">
        <v>147</v>
      </c>
      <c r="J60" s="10" t="s">
        <v>148</v>
      </c>
      <c r="K60" s="10" t="s">
        <v>149</v>
      </c>
      <c r="L60" s="10"/>
      <c r="M60" s="9" t="s">
        <v>31</v>
      </c>
      <c r="N60" s="10" t="s">
        <v>41</v>
      </c>
      <c r="O60" s="9">
        <v>1</v>
      </c>
      <c r="P60" s="15">
        <f>R60/O60</f>
        <v>1102</v>
      </c>
      <c r="Q60" s="14" t="s">
        <v>26</v>
      </c>
      <c r="R60" s="10">
        <v>1102</v>
      </c>
      <c r="S60" s="9">
        <v>1</v>
      </c>
    </row>
    <row r="61" spans="1:19" x14ac:dyDescent="0.3">
      <c r="A61" s="10" t="s">
        <v>175</v>
      </c>
      <c r="B61" s="10" t="s">
        <v>150</v>
      </c>
      <c r="C61" s="10" t="s">
        <v>150</v>
      </c>
      <c r="D61" s="11" t="s">
        <v>19</v>
      </c>
      <c r="E61" s="9" t="s">
        <v>20</v>
      </c>
      <c r="F61" s="12" t="s">
        <v>19</v>
      </c>
      <c r="G61" s="10" t="s">
        <v>21</v>
      </c>
      <c r="H61" s="10">
        <v>31401</v>
      </c>
      <c r="I61" s="10" t="s">
        <v>151</v>
      </c>
      <c r="J61" s="10"/>
      <c r="K61" s="10" t="s">
        <v>152</v>
      </c>
      <c r="L61" s="10"/>
      <c r="M61" s="9" t="s">
        <v>24</v>
      </c>
      <c r="N61" s="10" t="s">
        <v>25</v>
      </c>
      <c r="O61" s="13">
        <v>1</v>
      </c>
      <c r="P61" s="10">
        <v>899.79</v>
      </c>
      <c r="Q61" s="14" t="s">
        <v>26</v>
      </c>
      <c r="R61" s="10">
        <v>899.79</v>
      </c>
      <c r="S61" s="9">
        <v>1</v>
      </c>
    </row>
    <row r="62" spans="1:19" x14ac:dyDescent="0.3">
      <c r="A62" s="10" t="s">
        <v>175</v>
      </c>
      <c r="B62" s="10" t="s">
        <v>153</v>
      </c>
      <c r="C62" s="10" t="s">
        <v>153</v>
      </c>
      <c r="D62" s="11" t="s">
        <v>19</v>
      </c>
      <c r="E62" s="9" t="s">
        <v>128</v>
      </c>
      <c r="F62" s="17" t="s">
        <v>154</v>
      </c>
      <c r="G62" s="10" t="s">
        <v>138</v>
      </c>
      <c r="H62" s="10">
        <v>31401</v>
      </c>
      <c r="I62" s="10" t="s">
        <v>151</v>
      </c>
      <c r="J62" s="10"/>
      <c r="K62" s="10" t="s">
        <v>155</v>
      </c>
      <c r="L62" s="10"/>
      <c r="M62" s="9" t="s">
        <v>24</v>
      </c>
      <c r="N62" s="10" t="s">
        <v>25</v>
      </c>
      <c r="O62" s="13">
        <v>1</v>
      </c>
      <c r="P62" s="10">
        <v>1057.1600000000001</v>
      </c>
      <c r="Q62" s="14" t="s">
        <v>26</v>
      </c>
      <c r="R62" s="10">
        <v>1057.1600000000001</v>
      </c>
      <c r="S62" s="9">
        <v>1</v>
      </c>
    </row>
    <row r="63" spans="1:19" x14ac:dyDescent="0.3">
      <c r="A63" s="10" t="s">
        <v>175</v>
      </c>
      <c r="B63" s="10" t="s">
        <v>156</v>
      </c>
      <c r="C63" s="10" t="s">
        <v>156</v>
      </c>
      <c r="D63" s="11" t="s">
        <v>19</v>
      </c>
      <c r="E63" s="9" t="s">
        <v>20</v>
      </c>
      <c r="F63" s="12" t="s">
        <v>19</v>
      </c>
      <c r="G63" s="10" t="s">
        <v>21</v>
      </c>
      <c r="H63" s="10">
        <v>31401</v>
      </c>
      <c r="I63" s="10" t="s">
        <v>151</v>
      </c>
      <c r="J63" s="10"/>
      <c r="K63" s="10" t="s">
        <v>157</v>
      </c>
      <c r="L63" s="10"/>
      <c r="M63" s="9" t="s">
        <v>24</v>
      </c>
      <c r="N63" s="10" t="s">
        <v>25</v>
      </c>
      <c r="O63" s="13">
        <v>1</v>
      </c>
      <c r="P63" s="10">
        <v>772.07</v>
      </c>
      <c r="Q63" s="14" t="s">
        <v>26</v>
      </c>
      <c r="R63" s="10">
        <v>772.07</v>
      </c>
      <c r="S63" s="9">
        <v>1</v>
      </c>
    </row>
    <row r="64" spans="1:19" x14ac:dyDescent="0.3">
      <c r="A64" s="10" t="s">
        <v>175</v>
      </c>
      <c r="B64" s="10" t="s">
        <v>158</v>
      </c>
      <c r="C64" s="10" t="s">
        <v>158</v>
      </c>
      <c r="D64" s="11" t="s">
        <v>19</v>
      </c>
      <c r="E64" s="9" t="s">
        <v>20</v>
      </c>
      <c r="F64" s="12" t="s">
        <v>19</v>
      </c>
      <c r="G64" s="10" t="s">
        <v>27</v>
      </c>
      <c r="H64" s="10">
        <v>31401</v>
      </c>
      <c r="I64" s="10" t="s">
        <v>151</v>
      </c>
      <c r="J64" s="10"/>
      <c r="K64" s="10" t="s">
        <v>159</v>
      </c>
      <c r="L64" s="10"/>
      <c r="M64" s="9" t="s">
        <v>24</v>
      </c>
      <c r="N64" s="10" t="s">
        <v>25</v>
      </c>
      <c r="O64" s="13">
        <v>1</v>
      </c>
      <c r="P64" s="10">
        <v>274.25</v>
      </c>
      <c r="Q64" s="14" t="s">
        <v>26</v>
      </c>
      <c r="R64" s="10">
        <v>274.25</v>
      </c>
      <c r="S64" s="9">
        <v>1</v>
      </c>
    </row>
    <row r="65" spans="1:19" x14ac:dyDescent="0.3">
      <c r="A65" s="10" t="s">
        <v>175</v>
      </c>
      <c r="B65" s="10" t="s">
        <v>160</v>
      </c>
      <c r="C65" s="10" t="s">
        <v>160</v>
      </c>
      <c r="D65" s="11" t="s">
        <v>19</v>
      </c>
      <c r="E65" s="9" t="s">
        <v>20</v>
      </c>
      <c r="F65" s="12" t="s">
        <v>19</v>
      </c>
      <c r="G65" s="10" t="s">
        <v>27</v>
      </c>
      <c r="H65" s="10">
        <v>31401</v>
      </c>
      <c r="I65" s="10" t="s">
        <v>151</v>
      </c>
      <c r="J65" s="10"/>
      <c r="K65" s="10" t="s">
        <v>161</v>
      </c>
      <c r="L65" s="10"/>
      <c r="M65" s="9" t="s">
        <v>24</v>
      </c>
      <c r="N65" s="10" t="s">
        <v>25</v>
      </c>
      <c r="O65" s="13">
        <v>1</v>
      </c>
      <c r="P65" s="10">
        <v>793.66</v>
      </c>
      <c r="Q65" s="14" t="s">
        <v>26</v>
      </c>
      <c r="R65" s="10">
        <v>793.66</v>
      </c>
      <c r="S65" s="9">
        <v>1</v>
      </c>
    </row>
    <row r="66" spans="1:19" x14ac:dyDescent="0.3">
      <c r="A66" s="10" t="s">
        <v>175</v>
      </c>
      <c r="B66" s="10" t="s">
        <v>162</v>
      </c>
      <c r="C66" s="10" t="s">
        <v>162</v>
      </c>
      <c r="D66" s="11" t="s">
        <v>19</v>
      </c>
      <c r="E66" s="9" t="s">
        <v>20</v>
      </c>
      <c r="F66" s="12" t="s">
        <v>19</v>
      </c>
      <c r="G66" s="10" t="s">
        <v>27</v>
      </c>
      <c r="H66" s="10">
        <v>31401</v>
      </c>
      <c r="I66" s="10" t="s">
        <v>151</v>
      </c>
      <c r="J66" s="10"/>
      <c r="K66" s="10" t="s">
        <v>163</v>
      </c>
      <c r="L66" s="10"/>
      <c r="M66" s="9" t="s">
        <v>24</v>
      </c>
      <c r="N66" s="10" t="s">
        <v>25</v>
      </c>
      <c r="O66" s="13">
        <v>1</v>
      </c>
      <c r="P66" s="10">
        <v>740.06</v>
      </c>
      <c r="Q66" s="14" t="s">
        <v>26</v>
      </c>
      <c r="R66" s="10">
        <v>740.06</v>
      </c>
      <c r="S66" s="9">
        <v>1</v>
      </c>
    </row>
    <row r="67" spans="1:19" x14ac:dyDescent="0.3">
      <c r="A67" s="10" t="s">
        <v>175</v>
      </c>
      <c r="B67" s="10" t="s">
        <v>18</v>
      </c>
      <c r="C67" s="10" t="s">
        <v>18</v>
      </c>
      <c r="D67" s="11" t="s">
        <v>19</v>
      </c>
      <c r="E67" s="9" t="s">
        <v>20</v>
      </c>
      <c r="F67" s="12" t="s">
        <v>19</v>
      </c>
      <c r="G67" s="10" t="s">
        <v>21</v>
      </c>
      <c r="H67" s="10">
        <v>31401</v>
      </c>
      <c r="I67" s="10" t="s">
        <v>151</v>
      </c>
      <c r="J67" s="10"/>
      <c r="K67" s="10" t="s">
        <v>164</v>
      </c>
      <c r="L67" s="10"/>
      <c r="M67" s="9" t="s">
        <v>24</v>
      </c>
      <c r="N67" s="10" t="s">
        <v>25</v>
      </c>
      <c r="O67" s="13">
        <v>1</v>
      </c>
      <c r="P67" s="10">
        <v>4456.04</v>
      </c>
      <c r="Q67" s="14" t="s">
        <v>26</v>
      </c>
      <c r="R67" s="10">
        <v>4456.04</v>
      </c>
      <c r="S67" s="9">
        <v>1</v>
      </c>
    </row>
    <row r="68" spans="1:19" x14ac:dyDescent="0.3">
      <c r="A68" s="10" t="s">
        <v>175</v>
      </c>
      <c r="B68" s="10" t="s">
        <v>18</v>
      </c>
      <c r="C68" s="10" t="s">
        <v>18</v>
      </c>
      <c r="D68" s="11" t="s">
        <v>19</v>
      </c>
      <c r="E68" s="9" t="s">
        <v>20</v>
      </c>
      <c r="F68" s="12" t="s">
        <v>19</v>
      </c>
      <c r="G68" s="10" t="s">
        <v>27</v>
      </c>
      <c r="H68" s="10">
        <v>24601</v>
      </c>
      <c r="I68" s="10" t="s">
        <v>106</v>
      </c>
      <c r="J68" s="10" t="s">
        <v>165</v>
      </c>
      <c r="K68" s="10" t="s">
        <v>166</v>
      </c>
      <c r="L68" s="10"/>
      <c r="M68" s="9" t="s">
        <v>31</v>
      </c>
      <c r="N68" s="10" t="s">
        <v>32</v>
      </c>
      <c r="O68" s="9">
        <v>3</v>
      </c>
      <c r="P68" s="15">
        <f>R68/O68</f>
        <v>1392</v>
      </c>
      <c r="Q68" s="14" t="s">
        <v>26</v>
      </c>
      <c r="R68" s="10">
        <v>4176</v>
      </c>
      <c r="S68" s="9">
        <v>3</v>
      </c>
    </row>
    <row r="69" spans="1:19" x14ac:dyDescent="0.3">
      <c r="A69" s="10" t="s">
        <v>175</v>
      </c>
      <c r="B69" s="10" t="s">
        <v>18</v>
      </c>
      <c r="C69" s="10" t="s">
        <v>18</v>
      </c>
      <c r="D69" s="11" t="s">
        <v>19</v>
      </c>
      <c r="E69" s="9" t="s">
        <v>20</v>
      </c>
      <c r="F69" s="12" t="s">
        <v>19</v>
      </c>
      <c r="G69" s="10" t="s">
        <v>27</v>
      </c>
      <c r="H69" s="10">
        <v>24701</v>
      </c>
      <c r="I69" s="10" t="s">
        <v>167</v>
      </c>
      <c r="J69" s="10" t="s">
        <v>168</v>
      </c>
      <c r="K69" s="10" t="s">
        <v>169</v>
      </c>
      <c r="L69" s="10"/>
      <c r="M69" s="9" t="s">
        <v>31</v>
      </c>
      <c r="N69" s="10" t="s">
        <v>32</v>
      </c>
      <c r="O69" s="9">
        <v>2</v>
      </c>
      <c r="P69" s="15">
        <f>R69/O69</f>
        <v>870</v>
      </c>
      <c r="Q69" s="14" t="s">
        <v>26</v>
      </c>
      <c r="R69" s="10">
        <v>1740</v>
      </c>
      <c r="S69" s="9">
        <v>2</v>
      </c>
    </row>
    <row r="70" spans="1:19" x14ac:dyDescent="0.3">
      <c r="A70" s="10" t="s">
        <v>175</v>
      </c>
      <c r="B70" s="10" t="s">
        <v>18</v>
      </c>
      <c r="C70" s="10" t="s">
        <v>18</v>
      </c>
      <c r="D70" s="11" t="s">
        <v>19</v>
      </c>
      <c r="E70" s="9" t="s">
        <v>20</v>
      </c>
      <c r="F70" s="12" t="s">
        <v>19</v>
      </c>
      <c r="G70" s="10" t="s">
        <v>27</v>
      </c>
      <c r="H70" s="10">
        <v>29101</v>
      </c>
      <c r="I70" s="10" t="s">
        <v>170</v>
      </c>
      <c r="J70" s="10" t="s">
        <v>171</v>
      </c>
      <c r="K70" s="10" t="s">
        <v>172</v>
      </c>
      <c r="L70" s="10"/>
      <c r="M70" s="9" t="s">
        <v>31</v>
      </c>
      <c r="N70" s="10" t="s">
        <v>32</v>
      </c>
      <c r="O70" s="9">
        <v>1</v>
      </c>
      <c r="P70" s="15">
        <f>R70/O70</f>
        <v>2900</v>
      </c>
      <c r="Q70" s="14" t="s">
        <v>26</v>
      </c>
      <c r="R70" s="10">
        <v>2900</v>
      </c>
      <c r="S70" s="9">
        <v>1</v>
      </c>
    </row>
    <row r="71" spans="1:19" ht="13.8" customHeight="1" x14ac:dyDescent="0.3">
      <c r="A71" s="10" t="s">
        <v>175</v>
      </c>
      <c r="B71" s="10" t="s">
        <v>18</v>
      </c>
      <c r="C71" s="10" t="s">
        <v>18</v>
      </c>
      <c r="D71" s="11" t="s">
        <v>19</v>
      </c>
      <c r="E71" s="9" t="s">
        <v>20</v>
      </c>
      <c r="F71" s="12" t="s">
        <v>19</v>
      </c>
      <c r="G71" s="10" t="s">
        <v>27</v>
      </c>
      <c r="H71" s="10">
        <v>33602</v>
      </c>
      <c r="I71" s="10" t="s">
        <v>140</v>
      </c>
      <c r="J71" s="10"/>
      <c r="K71" s="10" t="s">
        <v>173</v>
      </c>
      <c r="L71" s="10"/>
      <c r="M71" s="9" t="s">
        <v>24</v>
      </c>
      <c r="N71" s="10" t="s">
        <v>25</v>
      </c>
      <c r="O71" s="13">
        <v>1</v>
      </c>
      <c r="P71" s="10">
        <v>1596</v>
      </c>
      <c r="Q71" s="14" t="s">
        <v>26</v>
      </c>
      <c r="R71" s="10">
        <v>1375.86</v>
      </c>
      <c r="S71" s="9">
        <v>1</v>
      </c>
    </row>
    <row r="72" spans="1:19" x14ac:dyDescent="0.3">
      <c r="A72" s="20" t="s">
        <v>176</v>
      </c>
      <c r="B72" s="11" t="s">
        <v>177</v>
      </c>
      <c r="C72" s="11" t="s">
        <v>177</v>
      </c>
      <c r="D72" s="11" t="s">
        <v>19</v>
      </c>
      <c r="E72" s="12" t="s">
        <v>20</v>
      </c>
      <c r="F72" s="12" t="s">
        <v>19</v>
      </c>
      <c r="G72" s="12" t="s">
        <v>27</v>
      </c>
      <c r="H72" s="12" t="s">
        <v>178</v>
      </c>
      <c r="I72" s="16" t="s">
        <v>33</v>
      </c>
      <c r="J72" s="21" t="s">
        <v>179</v>
      </c>
      <c r="K72" s="22" t="s">
        <v>180</v>
      </c>
      <c r="L72" s="23"/>
      <c r="M72" s="23"/>
      <c r="N72" s="21" t="s">
        <v>181</v>
      </c>
      <c r="O72" s="21">
        <v>6</v>
      </c>
      <c r="P72" s="24">
        <v>75.36</v>
      </c>
      <c r="Q72" s="14" t="s">
        <v>46</v>
      </c>
      <c r="R72" s="25">
        <f t="shared" ref="R72:R105" si="1">SUM(O72*P72)</f>
        <v>452.15999999999997</v>
      </c>
      <c r="S72" s="26">
        <f t="shared" ref="S72:S105" si="2">+O72</f>
        <v>6</v>
      </c>
    </row>
    <row r="73" spans="1:19" x14ac:dyDescent="0.3">
      <c r="A73" s="20" t="s">
        <v>176</v>
      </c>
      <c r="B73" s="11" t="s">
        <v>177</v>
      </c>
      <c r="C73" s="11" t="s">
        <v>177</v>
      </c>
      <c r="D73" s="11" t="s">
        <v>19</v>
      </c>
      <c r="E73" s="12" t="s">
        <v>128</v>
      </c>
      <c r="F73" s="12" t="s">
        <v>154</v>
      </c>
      <c r="G73" s="12" t="s">
        <v>138</v>
      </c>
      <c r="H73" s="12" t="s">
        <v>178</v>
      </c>
      <c r="I73" s="16" t="s">
        <v>33</v>
      </c>
      <c r="J73" s="21" t="s">
        <v>182</v>
      </c>
      <c r="K73" s="22" t="s">
        <v>183</v>
      </c>
      <c r="L73" s="23"/>
      <c r="M73" s="23"/>
      <c r="N73" s="21" t="s">
        <v>181</v>
      </c>
      <c r="O73" s="21">
        <v>1</v>
      </c>
      <c r="P73" s="24">
        <v>260.27999999999997</v>
      </c>
      <c r="Q73" s="14" t="s">
        <v>46</v>
      </c>
      <c r="R73" s="25">
        <f t="shared" si="1"/>
        <v>260.27999999999997</v>
      </c>
      <c r="S73" s="26">
        <f t="shared" si="2"/>
        <v>1</v>
      </c>
    </row>
    <row r="74" spans="1:19" x14ac:dyDescent="0.3">
      <c r="A74" s="20" t="s">
        <v>176</v>
      </c>
      <c r="B74" s="11" t="s">
        <v>177</v>
      </c>
      <c r="C74" s="11" t="s">
        <v>177</v>
      </c>
      <c r="D74" s="11" t="s">
        <v>19</v>
      </c>
      <c r="E74" s="12" t="s">
        <v>128</v>
      </c>
      <c r="F74" s="12" t="s">
        <v>154</v>
      </c>
      <c r="G74" s="12" t="s">
        <v>138</v>
      </c>
      <c r="H74" s="12" t="s">
        <v>178</v>
      </c>
      <c r="I74" s="16" t="s">
        <v>33</v>
      </c>
      <c r="J74" s="21" t="s">
        <v>184</v>
      </c>
      <c r="K74" s="22" t="s">
        <v>185</v>
      </c>
      <c r="L74" s="23"/>
      <c r="M74" s="23"/>
      <c r="N74" s="21" t="s">
        <v>186</v>
      </c>
      <c r="O74" s="21">
        <v>2</v>
      </c>
      <c r="P74" s="24">
        <v>23.76</v>
      </c>
      <c r="Q74" s="14" t="s">
        <v>46</v>
      </c>
      <c r="R74" s="25">
        <f t="shared" si="1"/>
        <v>47.52</v>
      </c>
      <c r="S74" s="26">
        <f t="shared" si="2"/>
        <v>2</v>
      </c>
    </row>
    <row r="75" spans="1:19" x14ac:dyDescent="0.3">
      <c r="A75" s="20" t="s">
        <v>176</v>
      </c>
      <c r="B75" s="11" t="s">
        <v>177</v>
      </c>
      <c r="C75" s="11" t="s">
        <v>177</v>
      </c>
      <c r="D75" s="11" t="s">
        <v>19</v>
      </c>
      <c r="E75" s="12" t="s">
        <v>20</v>
      </c>
      <c r="F75" s="12" t="s">
        <v>19</v>
      </c>
      <c r="G75" s="12" t="s">
        <v>27</v>
      </c>
      <c r="H75" s="12" t="s">
        <v>178</v>
      </c>
      <c r="I75" s="16" t="s">
        <v>33</v>
      </c>
      <c r="J75" s="21" t="s">
        <v>184</v>
      </c>
      <c r="K75" s="22" t="s">
        <v>185</v>
      </c>
      <c r="L75" s="23"/>
      <c r="M75" s="23"/>
      <c r="N75" s="21" t="s">
        <v>186</v>
      </c>
      <c r="O75" s="21">
        <v>10</v>
      </c>
      <c r="P75" s="24">
        <v>9.18</v>
      </c>
      <c r="Q75" s="14" t="s">
        <v>46</v>
      </c>
      <c r="R75" s="25">
        <f t="shared" si="1"/>
        <v>91.8</v>
      </c>
      <c r="S75" s="26">
        <f t="shared" si="2"/>
        <v>10</v>
      </c>
    </row>
    <row r="76" spans="1:19" x14ac:dyDescent="0.3">
      <c r="A76" s="20" t="s">
        <v>176</v>
      </c>
      <c r="B76" s="11" t="s">
        <v>177</v>
      </c>
      <c r="C76" s="11" t="s">
        <v>177</v>
      </c>
      <c r="D76" s="11" t="s">
        <v>19</v>
      </c>
      <c r="E76" s="12" t="s">
        <v>20</v>
      </c>
      <c r="F76" s="12" t="s">
        <v>19</v>
      </c>
      <c r="G76" s="12" t="s">
        <v>27</v>
      </c>
      <c r="H76" s="12" t="s">
        <v>178</v>
      </c>
      <c r="I76" s="16" t="s">
        <v>33</v>
      </c>
      <c r="J76" s="21" t="s">
        <v>187</v>
      </c>
      <c r="K76" s="22" t="s">
        <v>188</v>
      </c>
      <c r="L76" s="23"/>
      <c r="M76" s="23"/>
      <c r="N76" s="21" t="s">
        <v>186</v>
      </c>
      <c r="O76" s="21">
        <v>3</v>
      </c>
      <c r="P76" s="24">
        <v>41.04</v>
      </c>
      <c r="Q76" s="14" t="s">
        <v>46</v>
      </c>
      <c r="R76" s="25">
        <f t="shared" si="1"/>
        <v>123.12</v>
      </c>
      <c r="S76" s="26">
        <f t="shared" si="2"/>
        <v>3</v>
      </c>
    </row>
    <row r="77" spans="1:19" x14ac:dyDescent="0.3">
      <c r="A77" s="20" t="s">
        <v>176</v>
      </c>
      <c r="B77" s="11" t="s">
        <v>177</v>
      </c>
      <c r="C77" s="11" t="s">
        <v>177</v>
      </c>
      <c r="D77" s="11" t="s">
        <v>19</v>
      </c>
      <c r="E77" s="12" t="s">
        <v>128</v>
      </c>
      <c r="F77" s="12" t="s">
        <v>154</v>
      </c>
      <c r="G77" s="12" t="s">
        <v>138</v>
      </c>
      <c r="H77" s="12" t="s">
        <v>178</v>
      </c>
      <c r="I77" s="16" t="s">
        <v>33</v>
      </c>
      <c r="J77" s="21" t="s">
        <v>189</v>
      </c>
      <c r="K77" s="22" t="s">
        <v>190</v>
      </c>
      <c r="L77" s="23"/>
      <c r="M77" s="23"/>
      <c r="N77" s="21" t="s">
        <v>186</v>
      </c>
      <c r="O77" s="21">
        <v>5</v>
      </c>
      <c r="P77" s="24">
        <v>27</v>
      </c>
      <c r="Q77" s="14" t="s">
        <v>46</v>
      </c>
      <c r="R77" s="25">
        <f t="shared" si="1"/>
        <v>135</v>
      </c>
      <c r="S77" s="26">
        <f t="shared" si="2"/>
        <v>5</v>
      </c>
    </row>
    <row r="78" spans="1:19" x14ac:dyDescent="0.3">
      <c r="A78" s="20" t="s">
        <v>176</v>
      </c>
      <c r="B78" s="11" t="s">
        <v>177</v>
      </c>
      <c r="C78" s="11" t="s">
        <v>177</v>
      </c>
      <c r="D78" s="11" t="s">
        <v>19</v>
      </c>
      <c r="E78" s="12" t="s">
        <v>20</v>
      </c>
      <c r="F78" s="12" t="s">
        <v>19</v>
      </c>
      <c r="G78" s="12" t="s">
        <v>27</v>
      </c>
      <c r="H78" s="12" t="s">
        <v>178</v>
      </c>
      <c r="I78" s="16" t="s">
        <v>33</v>
      </c>
      <c r="J78" s="21" t="s">
        <v>191</v>
      </c>
      <c r="K78" s="22" t="s">
        <v>192</v>
      </c>
      <c r="L78" s="23"/>
      <c r="M78" s="23"/>
      <c r="N78" s="21" t="s">
        <v>181</v>
      </c>
      <c r="O78" s="21">
        <v>13</v>
      </c>
      <c r="P78" s="24">
        <v>22.14</v>
      </c>
      <c r="Q78" s="14" t="s">
        <v>46</v>
      </c>
      <c r="R78" s="25">
        <f t="shared" si="1"/>
        <v>287.82</v>
      </c>
      <c r="S78" s="26">
        <f t="shared" si="2"/>
        <v>13</v>
      </c>
    </row>
    <row r="79" spans="1:19" x14ac:dyDescent="0.3">
      <c r="A79" s="20" t="s">
        <v>176</v>
      </c>
      <c r="B79" s="11" t="s">
        <v>177</v>
      </c>
      <c r="C79" s="11" t="s">
        <v>177</v>
      </c>
      <c r="D79" s="11" t="s">
        <v>19</v>
      </c>
      <c r="E79" s="12" t="s">
        <v>128</v>
      </c>
      <c r="F79" s="12" t="s">
        <v>154</v>
      </c>
      <c r="G79" s="12" t="s">
        <v>138</v>
      </c>
      <c r="H79" s="12" t="s">
        <v>178</v>
      </c>
      <c r="I79" s="16" t="s">
        <v>33</v>
      </c>
      <c r="J79" s="21" t="s">
        <v>193</v>
      </c>
      <c r="K79" s="22" t="s">
        <v>194</v>
      </c>
      <c r="L79" s="23"/>
      <c r="M79" s="23"/>
      <c r="N79" s="21" t="s">
        <v>195</v>
      </c>
      <c r="O79" s="21">
        <v>1</v>
      </c>
      <c r="P79" s="24">
        <v>224.91</v>
      </c>
      <c r="Q79" s="14" t="s">
        <v>46</v>
      </c>
      <c r="R79" s="25">
        <f t="shared" si="1"/>
        <v>224.91</v>
      </c>
      <c r="S79" s="26">
        <f t="shared" si="2"/>
        <v>1</v>
      </c>
    </row>
    <row r="80" spans="1:19" x14ac:dyDescent="0.3">
      <c r="A80" s="20" t="s">
        <v>176</v>
      </c>
      <c r="B80" s="11" t="s">
        <v>177</v>
      </c>
      <c r="C80" s="11" t="s">
        <v>177</v>
      </c>
      <c r="D80" s="11" t="s">
        <v>19</v>
      </c>
      <c r="E80" s="12" t="s">
        <v>20</v>
      </c>
      <c r="F80" s="12" t="s">
        <v>19</v>
      </c>
      <c r="G80" s="12" t="s">
        <v>27</v>
      </c>
      <c r="H80" s="12" t="s">
        <v>178</v>
      </c>
      <c r="I80" s="16" t="s">
        <v>33</v>
      </c>
      <c r="J80" s="21" t="s">
        <v>196</v>
      </c>
      <c r="K80" s="22" t="s">
        <v>197</v>
      </c>
      <c r="L80" s="23"/>
      <c r="M80" s="23"/>
      <c r="N80" s="21" t="s">
        <v>198</v>
      </c>
      <c r="O80" s="21">
        <v>20</v>
      </c>
      <c r="P80" s="24">
        <v>99.57</v>
      </c>
      <c r="Q80" s="14" t="s">
        <v>46</v>
      </c>
      <c r="R80" s="25">
        <f t="shared" si="1"/>
        <v>1991.3999999999999</v>
      </c>
      <c r="S80" s="26">
        <f t="shared" si="2"/>
        <v>20</v>
      </c>
    </row>
    <row r="81" spans="1:19" x14ac:dyDescent="0.3">
      <c r="A81" s="20" t="s">
        <v>176</v>
      </c>
      <c r="B81" s="11" t="s">
        <v>177</v>
      </c>
      <c r="C81" s="11" t="s">
        <v>177</v>
      </c>
      <c r="D81" s="11" t="s">
        <v>19</v>
      </c>
      <c r="E81" s="12" t="s">
        <v>20</v>
      </c>
      <c r="F81" s="12" t="s">
        <v>19</v>
      </c>
      <c r="G81" s="12" t="s">
        <v>27</v>
      </c>
      <c r="H81" s="12" t="s">
        <v>178</v>
      </c>
      <c r="I81" s="16" t="s">
        <v>33</v>
      </c>
      <c r="J81" s="21" t="s">
        <v>196</v>
      </c>
      <c r="K81" s="22" t="s">
        <v>197</v>
      </c>
      <c r="L81" s="23"/>
      <c r="M81" s="23"/>
      <c r="N81" s="21" t="s">
        <v>198</v>
      </c>
      <c r="O81" s="21">
        <v>10</v>
      </c>
      <c r="P81" s="24">
        <v>113.38</v>
      </c>
      <c r="Q81" s="14" t="s">
        <v>46</v>
      </c>
      <c r="R81" s="25">
        <f t="shared" si="1"/>
        <v>1133.8</v>
      </c>
      <c r="S81" s="26">
        <f t="shared" si="2"/>
        <v>10</v>
      </c>
    </row>
    <row r="82" spans="1:19" x14ac:dyDescent="0.3">
      <c r="A82" s="20" t="s">
        <v>176</v>
      </c>
      <c r="B82" s="11" t="s">
        <v>177</v>
      </c>
      <c r="C82" s="11" t="s">
        <v>177</v>
      </c>
      <c r="D82" s="11" t="s">
        <v>19</v>
      </c>
      <c r="E82" s="12" t="s">
        <v>20</v>
      </c>
      <c r="F82" s="12" t="s">
        <v>19</v>
      </c>
      <c r="G82" s="12" t="s">
        <v>27</v>
      </c>
      <c r="H82" s="12" t="s">
        <v>178</v>
      </c>
      <c r="I82" s="16" t="s">
        <v>33</v>
      </c>
      <c r="J82" s="21" t="s">
        <v>199</v>
      </c>
      <c r="K82" s="22" t="s">
        <v>200</v>
      </c>
      <c r="L82" s="23"/>
      <c r="M82" s="23"/>
      <c r="N82" s="21" t="s">
        <v>198</v>
      </c>
      <c r="O82" s="21">
        <v>1</v>
      </c>
      <c r="P82" s="24">
        <v>257.91000000000003</v>
      </c>
      <c r="Q82" s="14" t="s">
        <v>46</v>
      </c>
      <c r="R82" s="25">
        <f t="shared" si="1"/>
        <v>257.91000000000003</v>
      </c>
      <c r="S82" s="26">
        <f t="shared" si="2"/>
        <v>1</v>
      </c>
    </row>
    <row r="83" spans="1:19" ht="28.8" x14ac:dyDescent="0.3">
      <c r="A83" s="20" t="s">
        <v>176</v>
      </c>
      <c r="B83" s="11" t="s">
        <v>177</v>
      </c>
      <c r="C83" s="11" t="s">
        <v>177</v>
      </c>
      <c r="D83" s="11" t="s">
        <v>19</v>
      </c>
      <c r="E83" s="12" t="s">
        <v>128</v>
      </c>
      <c r="F83" s="12" t="s">
        <v>154</v>
      </c>
      <c r="G83" s="12" t="s">
        <v>138</v>
      </c>
      <c r="H83" s="12" t="s">
        <v>201</v>
      </c>
      <c r="I83" s="16" t="s">
        <v>91</v>
      </c>
      <c r="J83" s="21" t="s">
        <v>202</v>
      </c>
      <c r="K83" s="22" t="s">
        <v>203</v>
      </c>
      <c r="L83" s="23"/>
      <c r="M83" s="23"/>
      <c r="N83" s="21" t="s">
        <v>181</v>
      </c>
      <c r="O83" s="21">
        <v>2</v>
      </c>
      <c r="P83" s="24">
        <v>169.02</v>
      </c>
      <c r="Q83" s="14" t="s">
        <v>46</v>
      </c>
      <c r="R83" s="25">
        <f t="shared" si="1"/>
        <v>338.04</v>
      </c>
      <c r="S83" s="26">
        <f t="shared" si="2"/>
        <v>2</v>
      </c>
    </row>
    <row r="84" spans="1:19" x14ac:dyDescent="0.3">
      <c r="A84" s="20" t="s">
        <v>176</v>
      </c>
      <c r="B84" s="11" t="s">
        <v>177</v>
      </c>
      <c r="C84" s="11" t="s">
        <v>177</v>
      </c>
      <c r="D84" s="11" t="s">
        <v>19</v>
      </c>
      <c r="E84" s="12" t="s">
        <v>20</v>
      </c>
      <c r="F84" s="12" t="s">
        <v>19</v>
      </c>
      <c r="G84" s="12" t="s">
        <v>27</v>
      </c>
      <c r="H84" s="12" t="s">
        <v>204</v>
      </c>
      <c r="I84" s="16" t="s">
        <v>53</v>
      </c>
      <c r="J84" s="21" t="s">
        <v>205</v>
      </c>
      <c r="K84" s="22" t="s">
        <v>206</v>
      </c>
      <c r="L84" s="23"/>
      <c r="M84" s="23"/>
      <c r="N84" s="21" t="s">
        <v>181</v>
      </c>
      <c r="O84" s="21">
        <v>1</v>
      </c>
      <c r="P84" s="24">
        <v>48.28</v>
      </c>
      <c r="Q84" s="14" t="s">
        <v>46</v>
      </c>
      <c r="R84" s="25">
        <f t="shared" si="1"/>
        <v>48.28</v>
      </c>
      <c r="S84" s="26">
        <f t="shared" si="2"/>
        <v>1</v>
      </c>
    </row>
    <row r="85" spans="1:19" x14ac:dyDescent="0.3">
      <c r="A85" s="20" t="s">
        <v>176</v>
      </c>
      <c r="B85" s="11" t="s">
        <v>177</v>
      </c>
      <c r="C85" s="11" t="s">
        <v>177</v>
      </c>
      <c r="D85" s="11" t="s">
        <v>19</v>
      </c>
      <c r="E85" s="12" t="s">
        <v>128</v>
      </c>
      <c r="F85" s="12" t="s">
        <v>154</v>
      </c>
      <c r="G85" s="12" t="s">
        <v>138</v>
      </c>
      <c r="H85" s="12" t="s">
        <v>204</v>
      </c>
      <c r="I85" s="16" t="s">
        <v>53</v>
      </c>
      <c r="J85" s="21" t="s">
        <v>207</v>
      </c>
      <c r="K85" s="22" t="s">
        <v>208</v>
      </c>
      <c r="L85" s="23"/>
      <c r="M85" s="23"/>
      <c r="N85" s="21" t="s">
        <v>181</v>
      </c>
      <c r="O85" s="21">
        <v>6</v>
      </c>
      <c r="P85" s="24">
        <v>62.18</v>
      </c>
      <c r="Q85" s="14" t="s">
        <v>46</v>
      </c>
      <c r="R85" s="25">
        <f t="shared" si="1"/>
        <v>373.08</v>
      </c>
      <c r="S85" s="26">
        <f t="shared" si="2"/>
        <v>6</v>
      </c>
    </row>
    <row r="86" spans="1:19" x14ac:dyDescent="0.3">
      <c r="A86" s="20" t="s">
        <v>176</v>
      </c>
      <c r="B86" s="11" t="s">
        <v>177</v>
      </c>
      <c r="C86" s="11" t="s">
        <v>177</v>
      </c>
      <c r="D86" s="11" t="s">
        <v>19</v>
      </c>
      <c r="E86" s="12" t="s">
        <v>20</v>
      </c>
      <c r="F86" s="12" t="s">
        <v>19</v>
      </c>
      <c r="G86" s="12" t="s">
        <v>27</v>
      </c>
      <c r="H86" s="12" t="s">
        <v>204</v>
      </c>
      <c r="I86" s="16" t="s">
        <v>53</v>
      </c>
      <c r="J86" s="21" t="s">
        <v>209</v>
      </c>
      <c r="K86" s="22" t="s">
        <v>210</v>
      </c>
      <c r="L86" s="23"/>
      <c r="M86" s="23"/>
      <c r="N86" s="21" t="s">
        <v>181</v>
      </c>
      <c r="O86" s="21">
        <v>2</v>
      </c>
      <c r="P86" s="24">
        <v>108.53</v>
      </c>
      <c r="Q86" s="14" t="s">
        <v>46</v>
      </c>
      <c r="R86" s="25">
        <f t="shared" si="1"/>
        <v>217.06</v>
      </c>
      <c r="S86" s="26">
        <f t="shared" si="2"/>
        <v>2</v>
      </c>
    </row>
    <row r="87" spans="1:19" x14ac:dyDescent="0.3">
      <c r="A87" s="20" t="s">
        <v>176</v>
      </c>
      <c r="B87" s="11" t="s">
        <v>177</v>
      </c>
      <c r="C87" s="11" t="s">
        <v>177</v>
      </c>
      <c r="D87" s="11" t="s">
        <v>19</v>
      </c>
      <c r="E87" s="12" t="s">
        <v>20</v>
      </c>
      <c r="F87" s="12" t="s">
        <v>19</v>
      </c>
      <c r="G87" s="12" t="s">
        <v>27</v>
      </c>
      <c r="H87" s="12" t="s">
        <v>204</v>
      </c>
      <c r="I87" s="16" t="s">
        <v>53</v>
      </c>
      <c r="J87" s="21" t="s">
        <v>211</v>
      </c>
      <c r="K87" s="22" t="s">
        <v>212</v>
      </c>
      <c r="L87" s="23"/>
      <c r="M87" s="23"/>
      <c r="N87" s="21" t="s">
        <v>181</v>
      </c>
      <c r="O87" s="21">
        <v>1</v>
      </c>
      <c r="P87" s="24">
        <v>66.87</v>
      </c>
      <c r="Q87" s="14" t="s">
        <v>46</v>
      </c>
      <c r="R87" s="25">
        <f t="shared" si="1"/>
        <v>66.87</v>
      </c>
      <c r="S87" s="26">
        <f t="shared" si="2"/>
        <v>1</v>
      </c>
    </row>
    <row r="88" spans="1:19" x14ac:dyDescent="0.3">
      <c r="A88" s="20" t="s">
        <v>176</v>
      </c>
      <c r="B88" s="11" t="s">
        <v>177</v>
      </c>
      <c r="C88" s="11" t="s">
        <v>177</v>
      </c>
      <c r="D88" s="11" t="s">
        <v>19</v>
      </c>
      <c r="E88" s="12" t="s">
        <v>128</v>
      </c>
      <c r="F88" s="12" t="s">
        <v>154</v>
      </c>
      <c r="G88" s="12" t="s">
        <v>138</v>
      </c>
      <c r="H88" s="12" t="s">
        <v>204</v>
      </c>
      <c r="I88" s="16" t="s">
        <v>53</v>
      </c>
      <c r="J88" s="21" t="s">
        <v>213</v>
      </c>
      <c r="K88" s="22" t="s">
        <v>214</v>
      </c>
      <c r="L88" s="23"/>
      <c r="M88" s="23"/>
      <c r="N88" s="21" t="s">
        <v>181</v>
      </c>
      <c r="O88" s="21">
        <v>2</v>
      </c>
      <c r="P88" s="24">
        <v>340.15</v>
      </c>
      <c r="Q88" s="14" t="s">
        <v>46</v>
      </c>
      <c r="R88" s="25">
        <f t="shared" si="1"/>
        <v>680.3</v>
      </c>
      <c r="S88" s="26">
        <f t="shared" si="2"/>
        <v>2</v>
      </c>
    </row>
    <row r="89" spans="1:19" x14ac:dyDescent="0.3">
      <c r="A89" s="20" t="s">
        <v>176</v>
      </c>
      <c r="B89" s="11" t="s">
        <v>177</v>
      </c>
      <c r="C89" s="11" t="s">
        <v>177</v>
      </c>
      <c r="D89" s="11" t="s">
        <v>19</v>
      </c>
      <c r="E89" s="12" t="s">
        <v>20</v>
      </c>
      <c r="F89" s="12" t="s">
        <v>19</v>
      </c>
      <c r="G89" s="12" t="s">
        <v>27</v>
      </c>
      <c r="H89" s="12" t="s">
        <v>204</v>
      </c>
      <c r="I89" s="16" t="s">
        <v>53</v>
      </c>
      <c r="J89" s="21" t="s">
        <v>215</v>
      </c>
      <c r="K89" s="22" t="s">
        <v>216</v>
      </c>
      <c r="L89" s="23"/>
      <c r="M89" s="23"/>
      <c r="N89" s="21" t="s">
        <v>181</v>
      </c>
      <c r="O89" s="21">
        <v>1</v>
      </c>
      <c r="P89" s="24">
        <v>42.31</v>
      </c>
      <c r="Q89" s="14" t="s">
        <v>46</v>
      </c>
      <c r="R89" s="25">
        <f t="shared" si="1"/>
        <v>42.31</v>
      </c>
      <c r="S89" s="26">
        <f t="shared" si="2"/>
        <v>1</v>
      </c>
    </row>
    <row r="90" spans="1:19" x14ac:dyDescent="0.3">
      <c r="A90" s="20" t="s">
        <v>176</v>
      </c>
      <c r="B90" s="11" t="s">
        <v>177</v>
      </c>
      <c r="C90" s="11" t="s">
        <v>177</v>
      </c>
      <c r="D90" s="11" t="s">
        <v>19</v>
      </c>
      <c r="E90" s="12" t="s">
        <v>20</v>
      </c>
      <c r="F90" s="12" t="s">
        <v>19</v>
      </c>
      <c r="G90" s="12" t="s">
        <v>27</v>
      </c>
      <c r="H90" s="12" t="s">
        <v>204</v>
      </c>
      <c r="I90" s="16" t="s">
        <v>53</v>
      </c>
      <c r="J90" s="21" t="s">
        <v>217</v>
      </c>
      <c r="K90" s="22" t="s">
        <v>218</v>
      </c>
      <c r="L90" s="23"/>
      <c r="M90" s="23"/>
      <c r="N90" s="21" t="s">
        <v>181</v>
      </c>
      <c r="O90" s="21">
        <v>1</v>
      </c>
      <c r="P90" s="24">
        <v>159.68</v>
      </c>
      <c r="Q90" s="14" t="s">
        <v>46</v>
      </c>
      <c r="R90" s="25">
        <f t="shared" si="1"/>
        <v>159.68</v>
      </c>
      <c r="S90" s="26">
        <f t="shared" si="2"/>
        <v>1</v>
      </c>
    </row>
    <row r="91" spans="1:19" x14ac:dyDescent="0.3">
      <c r="A91" s="20" t="s">
        <v>176</v>
      </c>
      <c r="B91" s="11" t="s">
        <v>177</v>
      </c>
      <c r="C91" s="11" t="s">
        <v>177</v>
      </c>
      <c r="D91" s="11" t="s">
        <v>19</v>
      </c>
      <c r="E91" s="12" t="s">
        <v>20</v>
      </c>
      <c r="F91" s="12" t="s">
        <v>19</v>
      </c>
      <c r="G91" s="12" t="s">
        <v>27</v>
      </c>
      <c r="H91" s="12" t="s">
        <v>204</v>
      </c>
      <c r="I91" s="16" t="s">
        <v>53</v>
      </c>
      <c r="J91" s="21" t="s">
        <v>217</v>
      </c>
      <c r="K91" s="22" t="s">
        <v>218</v>
      </c>
      <c r="L91" s="23"/>
      <c r="M91" s="23"/>
      <c r="N91" s="21" t="s">
        <v>181</v>
      </c>
      <c r="O91" s="21">
        <v>1</v>
      </c>
      <c r="P91" s="24">
        <v>47.36</v>
      </c>
      <c r="Q91" s="14" t="s">
        <v>46</v>
      </c>
      <c r="R91" s="25">
        <f t="shared" si="1"/>
        <v>47.36</v>
      </c>
      <c r="S91" s="26">
        <f t="shared" si="2"/>
        <v>1</v>
      </c>
    </row>
    <row r="92" spans="1:19" x14ac:dyDescent="0.3">
      <c r="A92" s="20" t="s">
        <v>176</v>
      </c>
      <c r="B92" s="11" t="s">
        <v>177</v>
      </c>
      <c r="C92" s="11" t="s">
        <v>177</v>
      </c>
      <c r="D92" s="11" t="s">
        <v>19</v>
      </c>
      <c r="E92" s="12" t="s">
        <v>20</v>
      </c>
      <c r="F92" s="12" t="s">
        <v>19</v>
      </c>
      <c r="G92" s="12" t="s">
        <v>27</v>
      </c>
      <c r="H92" s="12" t="s">
        <v>204</v>
      </c>
      <c r="I92" s="16" t="s">
        <v>53</v>
      </c>
      <c r="J92" s="21" t="s">
        <v>219</v>
      </c>
      <c r="K92" s="22" t="s">
        <v>220</v>
      </c>
      <c r="L92" s="23"/>
      <c r="M92" s="23"/>
      <c r="N92" s="21" t="s">
        <v>221</v>
      </c>
      <c r="O92" s="21">
        <v>30</v>
      </c>
      <c r="P92" s="24">
        <v>17.55</v>
      </c>
      <c r="Q92" s="14" t="s">
        <v>46</v>
      </c>
      <c r="R92" s="25">
        <f t="shared" si="1"/>
        <v>526.5</v>
      </c>
      <c r="S92" s="26">
        <f t="shared" si="2"/>
        <v>30</v>
      </c>
    </row>
    <row r="93" spans="1:19" x14ac:dyDescent="0.3">
      <c r="A93" s="20" t="s">
        <v>176</v>
      </c>
      <c r="B93" s="11" t="s">
        <v>177</v>
      </c>
      <c r="C93" s="11" t="s">
        <v>177</v>
      </c>
      <c r="D93" s="11" t="s">
        <v>19</v>
      </c>
      <c r="E93" s="12" t="s">
        <v>20</v>
      </c>
      <c r="F93" s="12" t="s">
        <v>19</v>
      </c>
      <c r="G93" s="12" t="s">
        <v>27</v>
      </c>
      <c r="H93" s="12" t="s">
        <v>204</v>
      </c>
      <c r="I93" s="16" t="s">
        <v>53</v>
      </c>
      <c r="J93" s="21" t="s">
        <v>219</v>
      </c>
      <c r="K93" s="22" t="s">
        <v>220</v>
      </c>
      <c r="L93" s="23"/>
      <c r="M93" s="23"/>
      <c r="N93" s="21" t="s">
        <v>221</v>
      </c>
      <c r="O93" s="21">
        <v>30</v>
      </c>
      <c r="P93" s="24">
        <v>18.09</v>
      </c>
      <c r="Q93" s="14" t="s">
        <v>46</v>
      </c>
      <c r="R93" s="25">
        <f t="shared" si="1"/>
        <v>542.70000000000005</v>
      </c>
      <c r="S93" s="26">
        <f t="shared" si="2"/>
        <v>30</v>
      </c>
    </row>
    <row r="94" spans="1:19" x14ac:dyDescent="0.3">
      <c r="A94" s="20" t="s">
        <v>176</v>
      </c>
      <c r="B94" s="11" t="s">
        <v>177</v>
      </c>
      <c r="C94" s="11" t="s">
        <v>177</v>
      </c>
      <c r="D94" s="11" t="s">
        <v>19</v>
      </c>
      <c r="E94" s="12" t="s">
        <v>128</v>
      </c>
      <c r="F94" s="12" t="s">
        <v>154</v>
      </c>
      <c r="G94" s="12" t="s">
        <v>138</v>
      </c>
      <c r="H94" s="12" t="s">
        <v>204</v>
      </c>
      <c r="I94" s="16" t="s">
        <v>53</v>
      </c>
      <c r="J94" s="21" t="s">
        <v>222</v>
      </c>
      <c r="K94" s="22" t="s">
        <v>223</v>
      </c>
      <c r="L94" s="23"/>
      <c r="M94" s="23"/>
      <c r="N94" s="21" t="s">
        <v>181</v>
      </c>
      <c r="O94" s="21">
        <v>5</v>
      </c>
      <c r="P94" s="24">
        <v>13.5</v>
      </c>
      <c r="Q94" s="14" t="s">
        <v>46</v>
      </c>
      <c r="R94" s="25">
        <f t="shared" si="1"/>
        <v>67.5</v>
      </c>
      <c r="S94" s="26">
        <f t="shared" si="2"/>
        <v>5</v>
      </c>
    </row>
    <row r="95" spans="1:19" x14ac:dyDescent="0.3">
      <c r="A95" s="20" t="s">
        <v>176</v>
      </c>
      <c r="B95" s="11" t="s">
        <v>177</v>
      </c>
      <c r="C95" s="11" t="s">
        <v>177</v>
      </c>
      <c r="D95" s="11" t="s">
        <v>19</v>
      </c>
      <c r="E95" s="12" t="s">
        <v>128</v>
      </c>
      <c r="F95" s="12" t="s">
        <v>154</v>
      </c>
      <c r="G95" s="12" t="s">
        <v>138</v>
      </c>
      <c r="H95" s="12" t="s">
        <v>204</v>
      </c>
      <c r="I95" s="16" t="s">
        <v>53</v>
      </c>
      <c r="J95" s="21" t="s">
        <v>224</v>
      </c>
      <c r="K95" s="22" t="s">
        <v>225</v>
      </c>
      <c r="L95" s="23"/>
      <c r="M95" s="23"/>
      <c r="N95" s="21" t="s">
        <v>181</v>
      </c>
      <c r="O95" s="21">
        <v>2</v>
      </c>
      <c r="P95" s="24">
        <v>126.4</v>
      </c>
      <c r="Q95" s="14" t="s">
        <v>46</v>
      </c>
      <c r="R95" s="25">
        <f t="shared" si="1"/>
        <v>252.8</v>
      </c>
      <c r="S95" s="26">
        <f t="shared" si="2"/>
        <v>2</v>
      </c>
    </row>
    <row r="96" spans="1:19" x14ac:dyDescent="0.3">
      <c r="A96" s="20" t="s">
        <v>176</v>
      </c>
      <c r="B96" s="11" t="s">
        <v>177</v>
      </c>
      <c r="C96" s="11" t="s">
        <v>177</v>
      </c>
      <c r="D96" s="11" t="s">
        <v>19</v>
      </c>
      <c r="E96" s="12" t="s">
        <v>20</v>
      </c>
      <c r="F96" s="12" t="s">
        <v>19</v>
      </c>
      <c r="G96" s="12" t="s">
        <v>27</v>
      </c>
      <c r="H96" s="12" t="s">
        <v>204</v>
      </c>
      <c r="I96" s="16" t="s">
        <v>53</v>
      </c>
      <c r="J96" s="21" t="s">
        <v>224</v>
      </c>
      <c r="K96" s="22" t="s">
        <v>225</v>
      </c>
      <c r="L96" s="23"/>
      <c r="M96" s="23"/>
      <c r="N96" s="21" t="s">
        <v>181</v>
      </c>
      <c r="O96" s="21">
        <v>1</v>
      </c>
      <c r="P96" s="24">
        <v>122.6</v>
      </c>
      <c r="Q96" s="14" t="s">
        <v>46</v>
      </c>
      <c r="R96" s="25">
        <f t="shared" si="1"/>
        <v>122.6</v>
      </c>
      <c r="S96" s="26">
        <f t="shared" si="2"/>
        <v>1</v>
      </c>
    </row>
    <row r="97" spans="1:19" x14ac:dyDescent="0.3">
      <c r="A97" s="20" t="s">
        <v>176</v>
      </c>
      <c r="B97" s="11" t="s">
        <v>177</v>
      </c>
      <c r="C97" s="11" t="s">
        <v>177</v>
      </c>
      <c r="D97" s="11" t="s">
        <v>19</v>
      </c>
      <c r="E97" s="12" t="s">
        <v>128</v>
      </c>
      <c r="F97" s="12" t="s">
        <v>154</v>
      </c>
      <c r="G97" s="12" t="s">
        <v>138</v>
      </c>
      <c r="H97" s="12" t="s">
        <v>204</v>
      </c>
      <c r="I97" s="16" t="s">
        <v>53</v>
      </c>
      <c r="J97" s="21" t="s">
        <v>226</v>
      </c>
      <c r="K97" s="22" t="s">
        <v>227</v>
      </c>
      <c r="L97" s="23"/>
      <c r="M97" s="23"/>
      <c r="N97" s="21" t="s">
        <v>198</v>
      </c>
      <c r="O97" s="21">
        <v>16</v>
      </c>
      <c r="P97" s="24">
        <v>34.57</v>
      </c>
      <c r="Q97" s="14" t="s">
        <v>46</v>
      </c>
      <c r="R97" s="25">
        <f t="shared" si="1"/>
        <v>553.12</v>
      </c>
      <c r="S97" s="26">
        <f t="shared" si="2"/>
        <v>16</v>
      </c>
    </row>
    <row r="98" spans="1:19" x14ac:dyDescent="0.3">
      <c r="A98" s="20" t="s">
        <v>176</v>
      </c>
      <c r="B98" s="11" t="s">
        <v>177</v>
      </c>
      <c r="C98" s="11" t="s">
        <v>177</v>
      </c>
      <c r="D98" s="11" t="s">
        <v>19</v>
      </c>
      <c r="E98" s="12" t="s">
        <v>128</v>
      </c>
      <c r="F98" s="12" t="s">
        <v>154</v>
      </c>
      <c r="G98" s="12" t="s">
        <v>138</v>
      </c>
      <c r="H98" s="12" t="s">
        <v>228</v>
      </c>
      <c r="I98" s="16" t="s">
        <v>229</v>
      </c>
      <c r="J98" s="27" t="s">
        <v>230</v>
      </c>
      <c r="K98" s="22" t="s">
        <v>229</v>
      </c>
      <c r="L98" s="23"/>
      <c r="M98" s="23"/>
      <c r="N98" s="21" t="s">
        <v>25</v>
      </c>
      <c r="O98" s="27">
        <v>1</v>
      </c>
      <c r="P98" s="24">
        <v>2340.8000000000002</v>
      </c>
      <c r="Q98" s="14" t="s">
        <v>46</v>
      </c>
      <c r="R98" s="25">
        <f t="shared" si="1"/>
        <v>2340.8000000000002</v>
      </c>
      <c r="S98" s="26">
        <f t="shared" si="2"/>
        <v>1</v>
      </c>
    </row>
    <row r="99" spans="1:19" x14ac:dyDescent="0.3">
      <c r="A99" s="20" t="s">
        <v>176</v>
      </c>
      <c r="B99" s="11" t="s">
        <v>177</v>
      </c>
      <c r="C99" s="11" t="s">
        <v>177</v>
      </c>
      <c r="D99" s="11" t="s">
        <v>19</v>
      </c>
      <c r="E99" s="12" t="s">
        <v>20</v>
      </c>
      <c r="F99" s="12" t="s">
        <v>19</v>
      </c>
      <c r="G99" s="12" t="s">
        <v>27</v>
      </c>
      <c r="H99" s="12" t="s">
        <v>228</v>
      </c>
      <c r="I99" s="16" t="s">
        <v>229</v>
      </c>
      <c r="J99" s="21" t="s">
        <v>230</v>
      </c>
      <c r="K99" s="22" t="s">
        <v>229</v>
      </c>
      <c r="L99" s="23"/>
      <c r="M99" s="23"/>
      <c r="N99" s="21" t="s">
        <v>25</v>
      </c>
      <c r="O99" s="27">
        <v>1</v>
      </c>
      <c r="P99" s="24">
        <v>1015.95</v>
      </c>
      <c r="Q99" s="14" t="s">
        <v>46</v>
      </c>
      <c r="R99" s="25">
        <f t="shared" si="1"/>
        <v>1015.95</v>
      </c>
      <c r="S99" s="26">
        <f t="shared" si="2"/>
        <v>1</v>
      </c>
    </row>
    <row r="100" spans="1:19" ht="43.2" x14ac:dyDescent="0.3">
      <c r="A100" s="20" t="s">
        <v>176</v>
      </c>
      <c r="B100" s="11" t="s">
        <v>177</v>
      </c>
      <c r="C100" s="11" t="s">
        <v>177</v>
      </c>
      <c r="D100" s="11" t="s">
        <v>19</v>
      </c>
      <c r="E100" s="12" t="s">
        <v>120</v>
      </c>
      <c r="F100" s="12" t="s">
        <v>19</v>
      </c>
      <c r="G100" s="12" t="s">
        <v>27</v>
      </c>
      <c r="H100" s="12" t="s">
        <v>231</v>
      </c>
      <c r="I100" s="16" t="s">
        <v>232</v>
      </c>
      <c r="J100" s="21" t="s">
        <v>233</v>
      </c>
      <c r="K100" s="22" t="s">
        <v>234</v>
      </c>
      <c r="L100" s="23"/>
      <c r="M100" s="23"/>
      <c r="N100" s="21" t="s">
        <v>235</v>
      </c>
      <c r="O100" s="27">
        <v>1</v>
      </c>
      <c r="P100" s="24">
        <v>6000</v>
      </c>
      <c r="Q100" s="14" t="s">
        <v>46</v>
      </c>
      <c r="R100" s="25">
        <f t="shared" si="1"/>
        <v>6000</v>
      </c>
      <c r="S100" s="26">
        <f t="shared" si="2"/>
        <v>1</v>
      </c>
    </row>
    <row r="101" spans="1:19" ht="28.8" x14ac:dyDescent="0.3">
      <c r="A101" s="20" t="s">
        <v>176</v>
      </c>
      <c r="B101" s="11" t="s">
        <v>177</v>
      </c>
      <c r="C101" s="11" t="s">
        <v>177</v>
      </c>
      <c r="D101" s="11" t="s">
        <v>19</v>
      </c>
      <c r="E101" s="12" t="s">
        <v>20</v>
      </c>
      <c r="F101" s="12" t="s">
        <v>19</v>
      </c>
      <c r="G101" s="12" t="s">
        <v>27</v>
      </c>
      <c r="H101" s="12" t="s">
        <v>236</v>
      </c>
      <c r="I101" s="16" t="s">
        <v>237</v>
      </c>
      <c r="J101" s="21" t="s">
        <v>238</v>
      </c>
      <c r="K101" s="22" t="s">
        <v>239</v>
      </c>
      <c r="L101" s="23" t="s">
        <v>240</v>
      </c>
      <c r="M101" s="23"/>
      <c r="N101" s="21" t="s">
        <v>241</v>
      </c>
      <c r="O101" s="21">
        <v>1</v>
      </c>
      <c r="P101" s="24">
        <v>75</v>
      </c>
      <c r="Q101" s="14" t="s">
        <v>46</v>
      </c>
      <c r="R101" s="25">
        <f t="shared" si="1"/>
        <v>75</v>
      </c>
      <c r="S101" s="26">
        <f t="shared" si="2"/>
        <v>1</v>
      </c>
    </row>
    <row r="102" spans="1:19" ht="43.2" x14ac:dyDescent="0.3">
      <c r="A102" s="20" t="s">
        <v>176</v>
      </c>
      <c r="B102" s="11" t="s">
        <v>177</v>
      </c>
      <c r="C102" s="11" t="s">
        <v>177</v>
      </c>
      <c r="D102" s="11" t="s">
        <v>19</v>
      </c>
      <c r="E102" s="12" t="s">
        <v>20</v>
      </c>
      <c r="F102" s="12" t="s">
        <v>19</v>
      </c>
      <c r="G102" s="12" t="s">
        <v>21</v>
      </c>
      <c r="H102" s="12" t="s">
        <v>242</v>
      </c>
      <c r="I102" s="16" t="s">
        <v>243</v>
      </c>
      <c r="J102" s="21"/>
      <c r="K102" s="22" t="s">
        <v>244</v>
      </c>
      <c r="L102" s="23"/>
      <c r="M102" s="23"/>
      <c r="N102" s="21" t="s">
        <v>245</v>
      </c>
      <c r="O102" s="21">
        <v>1</v>
      </c>
      <c r="P102" s="24">
        <v>870.64</v>
      </c>
      <c r="Q102" s="14" t="s">
        <v>46</v>
      </c>
      <c r="R102" s="25">
        <f t="shared" si="1"/>
        <v>870.64</v>
      </c>
      <c r="S102" s="26">
        <f t="shared" si="2"/>
        <v>1</v>
      </c>
    </row>
    <row r="103" spans="1:19" ht="28.8" x14ac:dyDescent="0.3">
      <c r="A103" s="20" t="s">
        <v>176</v>
      </c>
      <c r="B103" s="11" t="s">
        <v>177</v>
      </c>
      <c r="C103" s="11" t="s">
        <v>177</v>
      </c>
      <c r="D103" s="11" t="s">
        <v>19</v>
      </c>
      <c r="E103" s="12" t="s">
        <v>20</v>
      </c>
      <c r="F103" s="12" t="s">
        <v>19</v>
      </c>
      <c r="G103" s="12" t="s">
        <v>21</v>
      </c>
      <c r="H103" s="12" t="s">
        <v>246</v>
      </c>
      <c r="I103" s="16" t="s">
        <v>247</v>
      </c>
      <c r="J103" s="21"/>
      <c r="K103" s="22" t="s">
        <v>248</v>
      </c>
      <c r="L103" s="23"/>
      <c r="M103" s="23"/>
      <c r="N103" s="21" t="s">
        <v>245</v>
      </c>
      <c r="O103" s="21">
        <v>1</v>
      </c>
      <c r="P103" s="24">
        <v>1322</v>
      </c>
      <c r="Q103" s="14" t="s">
        <v>46</v>
      </c>
      <c r="R103" s="25">
        <f t="shared" si="1"/>
        <v>1322</v>
      </c>
      <c r="S103" s="26">
        <f t="shared" si="2"/>
        <v>1</v>
      </c>
    </row>
    <row r="104" spans="1:19" ht="28.8" x14ac:dyDescent="0.3">
      <c r="A104" s="20" t="s">
        <v>176</v>
      </c>
      <c r="B104" s="11" t="s">
        <v>177</v>
      </c>
      <c r="C104" s="11" t="s">
        <v>177</v>
      </c>
      <c r="D104" s="11" t="s">
        <v>19</v>
      </c>
      <c r="E104" s="12" t="s">
        <v>20</v>
      </c>
      <c r="F104" s="12" t="s">
        <v>19</v>
      </c>
      <c r="G104" s="12" t="s">
        <v>27</v>
      </c>
      <c r="H104" s="12" t="s">
        <v>249</v>
      </c>
      <c r="I104" s="16" t="s">
        <v>250</v>
      </c>
      <c r="J104" s="21"/>
      <c r="K104" s="22" t="s">
        <v>251</v>
      </c>
      <c r="L104" s="23"/>
      <c r="M104" s="23"/>
      <c r="N104" s="21" t="s">
        <v>25</v>
      </c>
      <c r="O104" s="21">
        <v>1</v>
      </c>
      <c r="P104" s="24">
        <v>504.18</v>
      </c>
      <c r="Q104" s="14" t="s">
        <v>46</v>
      </c>
      <c r="R104" s="25">
        <f t="shared" si="1"/>
        <v>504.18</v>
      </c>
      <c r="S104" s="26">
        <f t="shared" si="2"/>
        <v>1</v>
      </c>
    </row>
    <row r="105" spans="1:19" ht="57.6" x14ac:dyDescent="0.3">
      <c r="A105" s="20" t="s">
        <v>176</v>
      </c>
      <c r="B105" s="11" t="s">
        <v>177</v>
      </c>
      <c r="C105" s="11" t="s">
        <v>177</v>
      </c>
      <c r="D105" s="11" t="s">
        <v>19</v>
      </c>
      <c r="E105" s="12" t="s">
        <v>20</v>
      </c>
      <c r="F105" s="12" t="s">
        <v>19</v>
      </c>
      <c r="G105" s="12" t="s">
        <v>27</v>
      </c>
      <c r="H105" s="12" t="s">
        <v>252</v>
      </c>
      <c r="I105" s="16" t="s">
        <v>253</v>
      </c>
      <c r="J105" s="21"/>
      <c r="K105" s="22" t="s">
        <v>254</v>
      </c>
      <c r="L105" s="23"/>
      <c r="M105" s="23"/>
      <c r="N105" s="21" t="s">
        <v>245</v>
      </c>
      <c r="O105" s="21">
        <v>1</v>
      </c>
      <c r="P105" s="24">
        <v>7368.34</v>
      </c>
      <c r="Q105" s="14" t="s">
        <v>46</v>
      </c>
      <c r="R105" s="25">
        <f t="shared" si="1"/>
        <v>7368.34</v>
      </c>
      <c r="S105" s="26">
        <f t="shared" si="2"/>
        <v>1</v>
      </c>
    </row>
    <row r="106" spans="1:19" ht="79.2" x14ac:dyDescent="0.3">
      <c r="A106" s="28" t="s">
        <v>176</v>
      </c>
      <c r="B106" s="28" t="s">
        <v>150</v>
      </c>
      <c r="C106" s="28" t="s">
        <v>150</v>
      </c>
      <c r="D106" s="29" t="s">
        <v>19</v>
      </c>
      <c r="E106" s="30" t="s">
        <v>20</v>
      </c>
      <c r="F106" s="31" t="s">
        <v>19</v>
      </c>
      <c r="G106" s="30" t="s">
        <v>27</v>
      </c>
      <c r="H106" s="32">
        <v>26103</v>
      </c>
      <c r="I106" s="33" t="s">
        <v>255</v>
      </c>
      <c r="J106" s="34" t="s">
        <v>256</v>
      </c>
      <c r="K106" s="35" t="s">
        <v>257</v>
      </c>
      <c r="L106" s="32" t="s">
        <v>258</v>
      </c>
      <c r="M106" s="32" t="s">
        <v>258</v>
      </c>
      <c r="N106" s="36" t="s">
        <v>241</v>
      </c>
      <c r="O106" s="37">
        <v>5198</v>
      </c>
      <c r="P106" s="38">
        <v>1</v>
      </c>
      <c r="Q106" s="37" t="s">
        <v>46</v>
      </c>
      <c r="R106" s="38">
        <f>SUM(P106*O106)</f>
        <v>5198</v>
      </c>
      <c r="S106" s="39">
        <f t="shared" ref="S106:S113" si="3">O106</f>
        <v>5198</v>
      </c>
    </row>
    <row r="107" spans="1:19" ht="26.4" x14ac:dyDescent="0.3">
      <c r="A107" s="28" t="s">
        <v>176</v>
      </c>
      <c r="B107" s="28" t="s">
        <v>150</v>
      </c>
      <c r="C107" s="28" t="s">
        <v>150</v>
      </c>
      <c r="D107" s="29" t="s">
        <v>19</v>
      </c>
      <c r="E107" s="30" t="s">
        <v>20</v>
      </c>
      <c r="F107" s="31" t="s">
        <v>19</v>
      </c>
      <c r="G107" s="30" t="s">
        <v>138</v>
      </c>
      <c r="H107" s="32">
        <v>31401</v>
      </c>
      <c r="I107" s="33" t="s">
        <v>259</v>
      </c>
      <c r="J107" s="32" t="s">
        <v>260</v>
      </c>
      <c r="K107" s="35" t="s">
        <v>261</v>
      </c>
      <c r="L107" s="37" t="s">
        <v>258</v>
      </c>
      <c r="M107" s="32" t="s">
        <v>262</v>
      </c>
      <c r="N107" s="40" t="s">
        <v>25</v>
      </c>
      <c r="O107" s="37">
        <v>1</v>
      </c>
      <c r="P107" s="41">
        <v>899.79</v>
      </c>
      <c r="Q107" s="37" t="s">
        <v>46</v>
      </c>
      <c r="R107" s="38">
        <f>SUM(P107*O107)</f>
        <v>899.79</v>
      </c>
      <c r="S107" s="39">
        <f t="shared" si="3"/>
        <v>1</v>
      </c>
    </row>
    <row r="108" spans="1:19" ht="26.4" x14ac:dyDescent="0.3">
      <c r="A108" s="28" t="s">
        <v>176</v>
      </c>
      <c r="B108" s="29" t="s">
        <v>150</v>
      </c>
      <c r="C108" s="29" t="s">
        <v>150</v>
      </c>
      <c r="D108" s="29" t="s">
        <v>19</v>
      </c>
      <c r="E108" s="42" t="s">
        <v>263</v>
      </c>
      <c r="F108" s="31" t="s">
        <v>264</v>
      </c>
      <c r="G108" s="30" t="s">
        <v>27</v>
      </c>
      <c r="H108" s="42">
        <v>31602</v>
      </c>
      <c r="I108" s="33" t="s">
        <v>265</v>
      </c>
      <c r="J108" s="32"/>
      <c r="K108" s="43" t="s">
        <v>266</v>
      </c>
      <c r="L108" s="37" t="s">
        <v>258</v>
      </c>
      <c r="M108" s="32" t="s">
        <v>258</v>
      </c>
      <c r="N108" s="40" t="s">
        <v>25</v>
      </c>
      <c r="O108" s="37">
        <v>1</v>
      </c>
      <c r="P108" s="41">
        <v>249</v>
      </c>
      <c r="Q108" s="37" t="s">
        <v>46</v>
      </c>
      <c r="R108" s="44">
        <f>+O108*P108</f>
        <v>249</v>
      </c>
      <c r="S108" s="39">
        <f t="shared" si="3"/>
        <v>1</v>
      </c>
    </row>
    <row r="109" spans="1:19" ht="26.4" x14ac:dyDescent="0.3">
      <c r="A109" s="28" t="s">
        <v>176</v>
      </c>
      <c r="B109" s="29" t="s">
        <v>150</v>
      </c>
      <c r="C109" s="29" t="s">
        <v>150</v>
      </c>
      <c r="D109" s="29" t="s">
        <v>19</v>
      </c>
      <c r="E109" s="45" t="s">
        <v>20</v>
      </c>
      <c r="F109" s="46" t="s">
        <v>19</v>
      </c>
      <c r="G109" s="30" t="s">
        <v>27</v>
      </c>
      <c r="H109" s="42">
        <v>32601</v>
      </c>
      <c r="I109" s="33" t="s">
        <v>267</v>
      </c>
      <c r="J109" s="32"/>
      <c r="K109" s="43" t="s">
        <v>268</v>
      </c>
      <c r="L109" s="37" t="s">
        <v>258</v>
      </c>
      <c r="M109" s="32" t="s">
        <v>262</v>
      </c>
      <c r="N109" s="40" t="s">
        <v>25</v>
      </c>
      <c r="O109" s="37">
        <v>1</v>
      </c>
      <c r="P109" s="41">
        <v>14388.45</v>
      </c>
      <c r="Q109" s="37" t="s">
        <v>46</v>
      </c>
      <c r="R109" s="44">
        <f>+O109*P109</f>
        <v>14388.45</v>
      </c>
      <c r="S109" s="39">
        <f t="shared" si="3"/>
        <v>1</v>
      </c>
    </row>
    <row r="110" spans="1:19" ht="26.4" x14ac:dyDescent="0.3">
      <c r="A110" s="28" t="s">
        <v>176</v>
      </c>
      <c r="B110" s="29" t="s">
        <v>150</v>
      </c>
      <c r="C110" s="29" t="s">
        <v>150</v>
      </c>
      <c r="D110" s="29" t="s">
        <v>19</v>
      </c>
      <c r="E110" s="47" t="s">
        <v>20</v>
      </c>
      <c r="F110" s="46" t="s">
        <v>19</v>
      </c>
      <c r="G110" s="30" t="s">
        <v>27</v>
      </c>
      <c r="H110" s="42">
        <v>39202</v>
      </c>
      <c r="I110" s="33" t="s">
        <v>269</v>
      </c>
      <c r="J110" s="32"/>
      <c r="K110" s="43" t="s">
        <v>270</v>
      </c>
      <c r="L110" s="37" t="s">
        <v>258</v>
      </c>
      <c r="M110" s="32" t="s">
        <v>258</v>
      </c>
      <c r="N110" s="40" t="s">
        <v>25</v>
      </c>
      <c r="O110" s="37">
        <v>1</v>
      </c>
      <c r="P110" s="41">
        <v>60.3</v>
      </c>
      <c r="Q110" s="37" t="s">
        <v>46</v>
      </c>
      <c r="R110" s="44">
        <f>+O110*P110</f>
        <v>60.3</v>
      </c>
      <c r="S110" s="39">
        <f t="shared" si="3"/>
        <v>1</v>
      </c>
    </row>
    <row r="111" spans="1:19" ht="26.4" x14ac:dyDescent="0.3">
      <c r="A111" s="28" t="s">
        <v>176</v>
      </c>
      <c r="B111" s="48" t="s">
        <v>150</v>
      </c>
      <c r="C111" s="48" t="s">
        <v>150</v>
      </c>
      <c r="D111" s="48" t="s">
        <v>19</v>
      </c>
      <c r="E111" s="48" t="s">
        <v>128</v>
      </c>
      <c r="F111" s="48" t="s">
        <v>154</v>
      </c>
      <c r="G111" s="48" t="s">
        <v>138</v>
      </c>
      <c r="H111" s="48" t="s">
        <v>271</v>
      </c>
      <c r="I111" s="49" t="s">
        <v>272</v>
      </c>
      <c r="J111" s="49"/>
      <c r="K111" s="50" t="s">
        <v>273</v>
      </c>
      <c r="L111" s="32" t="s">
        <v>258</v>
      </c>
      <c r="M111" s="32" t="s">
        <v>262</v>
      </c>
      <c r="N111" s="40" t="s">
        <v>25</v>
      </c>
      <c r="O111" s="37">
        <v>1</v>
      </c>
      <c r="P111" s="51">
        <v>696</v>
      </c>
      <c r="Q111" s="36" t="s">
        <v>46</v>
      </c>
      <c r="R111" s="52">
        <f>O111*P111</f>
        <v>696</v>
      </c>
      <c r="S111" s="39">
        <f t="shared" si="3"/>
        <v>1</v>
      </c>
    </row>
    <row r="112" spans="1:19" ht="26.4" x14ac:dyDescent="0.3">
      <c r="A112" s="28" t="s">
        <v>176</v>
      </c>
      <c r="B112" s="48" t="s">
        <v>150</v>
      </c>
      <c r="C112" s="48" t="s">
        <v>150</v>
      </c>
      <c r="D112" s="48" t="s">
        <v>19</v>
      </c>
      <c r="E112" s="48" t="s">
        <v>128</v>
      </c>
      <c r="F112" s="48" t="s">
        <v>154</v>
      </c>
      <c r="G112" s="48" t="s">
        <v>138</v>
      </c>
      <c r="H112" s="48" t="s">
        <v>271</v>
      </c>
      <c r="I112" s="49" t="s">
        <v>272</v>
      </c>
      <c r="J112" s="49"/>
      <c r="K112" s="50" t="s">
        <v>274</v>
      </c>
      <c r="L112" s="32" t="s">
        <v>258</v>
      </c>
      <c r="M112" s="32" t="s">
        <v>258</v>
      </c>
      <c r="N112" s="40" t="s">
        <v>25</v>
      </c>
      <c r="O112" s="37">
        <v>1</v>
      </c>
      <c r="P112" s="51">
        <v>264.60000000000002</v>
      </c>
      <c r="Q112" s="36" t="s">
        <v>46</v>
      </c>
      <c r="R112" s="52">
        <f>O112*P112</f>
        <v>264.60000000000002</v>
      </c>
      <c r="S112" s="39">
        <f t="shared" si="3"/>
        <v>1</v>
      </c>
    </row>
    <row r="113" spans="1:19" ht="39.6" x14ac:dyDescent="0.3">
      <c r="A113" s="28" t="s">
        <v>176</v>
      </c>
      <c r="B113" s="29" t="s">
        <v>150</v>
      </c>
      <c r="C113" s="29" t="s">
        <v>150</v>
      </c>
      <c r="D113" s="29" t="s">
        <v>19</v>
      </c>
      <c r="E113" s="30" t="s">
        <v>124</v>
      </c>
      <c r="F113" s="31" t="s">
        <v>125</v>
      </c>
      <c r="G113" s="30" t="s">
        <v>275</v>
      </c>
      <c r="H113" s="42">
        <v>44110</v>
      </c>
      <c r="I113" s="33" t="s">
        <v>276</v>
      </c>
      <c r="J113" s="32"/>
      <c r="K113" s="43" t="s">
        <v>277</v>
      </c>
      <c r="L113" s="37" t="s">
        <v>258</v>
      </c>
      <c r="M113" s="32" t="s">
        <v>258</v>
      </c>
      <c r="N113" s="40" t="s">
        <v>25</v>
      </c>
      <c r="O113" s="37">
        <v>1</v>
      </c>
      <c r="P113" s="41">
        <v>14734</v>
      </c>
      <c r="Q113" s="37" t="s">
        <v>46</v>
      </c>
      <c r="R113" s="44">
        <f>+O113*P113</f>
        <v>14734</v>
      </c>
      <c r="S113" s="39">
        <f t="shared" si="3"/>
        <v>1</v>
      </c>
    </row>
    <row r="114" spans="1:19" ht="28.8" x14ac:dyDescent="0.3">
      <c r="A114" s="53" t="s">
        <v>278</v>
      </c>
      <c r="B114" s="54" t="s">
        <v>153</v>
      </c>
      <c r="C114" s="54" t="s">
        <v>153</v>
      </c>
      <c r="D114" s="55" t="s">
        <v>19</v>
      </c>
      <c r="E114" s="56" t="s">
        <v>20</v>
      </c>
      <c r="F114" s="57" t="s">
        <v>19</v>
      </c>
      <c r="G114" s="56" t="s">
        <v>27</v>
      </c>
      <c r="H114" s="58">
        <v>24601</v>
      </c>
      <c r="I114" s="59" t="s">
        <v>106</v>
      </c>
      <c r="J114" s="59"/>
      <c r="K114" s="60" t="s">
        <v>279</v>
      </c>
      <c r="L114" s="61"/>
      <c r="M114" s="62"/>
      <c r="N114" s="63"/>
      <c r="O114" s="56">
        <v>1</v>
      </c>
      <c r="P114" s="64">
        <v>498</v>
      </c>
      <c r="Q114" s="65" t="s">
        <v>46</v>
      </c>
      <c r="R114" s="66">
        <f t="shared" ref="R114:R135" si="4">+O114*P114</f>
        <v>498</v>
      </c>
      <c r="S114" s="56">
        <v>1</v>
      </c>
    </row>
    <row r="115" spans="1:19" ht="28.8" x14ac:dyDescent="0.3">
      <c r="A115" s="53" t="s">
        <v>278</v>
      </c>
      <c r="B115" s="54" t="s">
        <v>153</v>
      </c>
      <c r="C115" s="54" t="s">
        <v>153</v>
      </c>
      <c r="D115" s="55" t="s">
        <v>19</v>
      </c>
      <c r="E115" s="56" t="s">
        <v>20</v>
      </c>
      <c r="F115" s="57" t="s">
        <v>19</v>
      </c>
      <c r="G115" s="56" t="s">
        <v>27</v>
      </c>
      <c r="H115" s="58">
        <v>24601</v>
      </c>
      <c r="I115" s="59" t="s">
        <v>106</v>
      </c>
      <c r="J115" s="59"/>
      <c r="K115" s="60" t="s">
        <v>280</v>
      </c>
      <c r="L115" s="61"/>
      <c r="M115" s="62"/>
      <c r="N115" s="63"/>
      <c r="O115" s="56">
        <v>1</v>
      </c>
      <c r="P115" s="64">
        <v>1215</v>
      </c>
      <c r="Q115" s="65" t="s">
        <v>46</v>
      </c>
      <c r="R115" s="66">
        <f t="shared" si="4"/>
        <v>1215</v>
      </c>
      <c r="S115" s="56">
        <v>1</v>
      </c>
    </row>
    <row r="116" spans="1:19" ht="28.8" x14ac:dyDescent="0.3">
      <c r="A116" s="53" t="s">
        <v>278</v>
      </c>
      <c r="B116" s="54" t="s">
        <v>153</v>
      </c>
      <c r="C116" s="54" t="s">
        <v>153</v>
      </c>
      <c r="D116" s="55" t="s">
        <v>19</v>
      </c>
      <c r="E116" s="56" t="s">
        <v>20</v>
      </c>
      <c r="F116" s="57" t="s">
        <v>19</v>
      </c>
      <c r="G116" s="56" t="s">
        <v>27</v>
      </c>
      <c r="H116" s="58">
        <v>24601</v>
      </c>
      <c r="I116" s="59" t="s">
        <v>106</v>
      </c>
      <c r="J116" s="59"/>
      <c r="K116" s="60" t="s">
        <v>281</v>
      </c>
      <c r="L116" s="61"/>
      <c r="M116" s="62"/>
      <c r="N116" s="63"/>
      <c r="O116" s="56">
        <v>1</v>
      </c>
      <c r="P116" s="64">
        <v>239.01</v>
      </c>
      <c r="Q116" s="65" t="s">
        <v>46</v>
      </c>
      <c r="R116" s="66">
        <f t="shared" si="4"/>
        <v>239.01</v>
      </c>
      <c r="S116" s="56">
        <v>1</v>
      </c>
    </row>
    <row r="117" spans="1:19" ht="57.6" x14ac:dyDescent="0.3">
      <c r="A117" s="53" t="s">
        <v>278</v>
      </c>
      <c r="B117" s="54" t="s">
        <v>153</v>
      </c>
      <c r="C117" s="54" t="s">
        <v>153</v>
      </c>
      <c r="D117" s="55" t="s">
        <v>19</v>
      </c>
      <c r="E117" s="56" t="s">
        <v>20</v>
      </c>
      <c r="F117" s="57" t="s">
        <v>19</v>
      </c>
      <c r="G117" s="56" t="s">
        <v>27</v>
      </c>
      <c r="H117" s="58">
        <v>22104</v>
      </c>
      <c r="I117" s="60" t="s">
        <v>47</v>
      </c>
      <c r="J117" s="59" t="s">
        <v>282</v>
      </c>
      <c r="K117" s="60" t="s">
        <v>283</v>
      </c>
      <c r="L117" s="61"/>
      <c r="M117" s="62"/>
      <c r="N117" s="63"/>
      <c r="O117" s="56">
        <v>1</v>
      </c>
      <c r="P117" s="64">
        <v>881</v>
      </c>
      <c r="Q117" s="65" t="s">
        <v>46</v>
      </c>
      <c r="R117" s="66">
        <f t="shared" si="4"/>
        <v>881</v>
      </c>
      <c r="S117" s="56">
        <v>1</v>
      </c>
    </row>
    <row r="118" spans="1:19" ht="43.2" x14ac:dyDescent="0.3">
      <c r="A118" s="53" t="s">
        <v>278</v>
      </c>
      <c r="B118" s="54" t="s">
        <v>153</v>
      </c>
      <c r="C118" s="54" t="s">
        <v>153</v>
      </c>
      <c r="D118" s="55" t="s">
        <v>19</v>
      </c>
      <c r="E118" s="56" t="s">
        <v>20</v>
      </c>
      <c r="F118" s="57" t="s">
        <v>19</v>
      </c>
      <c r="G118" s="56" t="s">
        <v>27</v>
      </c>
      <c r="H118" s="58">
        <v>22104</v>
      </c>
      <c r="I118" s="60" t="s">
        <v>47</v>
      </c>
      <c r="J118" s="59" t="s">
        <v>282</v>
      </c>
      <c r="K118" s="60" t="s">
        <v>284</v>
      </c>
      <c r="L118" s="61"/>
      <c r="M118" s="62"/>
      <c r="N118" s="63"/>
      <c r="O118" s="56">
        <v>1</v>
      </c>
      <c r="P118" s="64">
        <v>823.99</v>
      </c>
      <c r="Q118" s="65" t="s">
        <v>46</v>
      </c>
      <c r="R118" s="66">
        <f t="shared" si="4"/>
        <v>823.99</v>
      </c>
      <c r="S118" s="56">
        <v>1</v>
      </c>
    </row>
    <row r="119" spans="1:19" ht="28.8" x14ac:dyDescent="0.3">
      <c r="A119" s="53" t="s">
        <v>278</v>
      </c>
      <c r="B119" s="54" t="s">
        <v>153</v>
      </c>
      <c r="C119" s="54" t="s">
        <v>153</v>
      </c>
      <c r="D119" s="55" t="s">
        <v>19</v>
      </c>
      <c r="E119" s="56" t="s">
        <v>20</v>
      </c>
      <c r="F119" s="57" t="s">
        <v>19</v>
      </c>
      <c r="G119" s="56" t="s">
        <v>27</v>
      </c>
      <c r="H119" s="58">
        <v>22104</v>
      </c>
      <c r="I119" s="60" t="s">
        <v>47</v>
      </c>
      <c r="J119" s="59" t="s">
        <v>282</v>
      </c>
      <c r="K119" s="60" t="s">
        <v>285</v>
      </c>
      <c r="L119" s="61"/>
      <c r="M119" s="62"/>
      <c r="N119" s="63"/>
      <c r="O119" s="56">
        <v>1</v>
      </c>
      <c r="P119" s="64">
        <v>1056</v>
      </c>
      <c r="Q119" s="65" t="s">
        <v>46</v>
      </c>
      <c r="R119" s="66">
        <f t="shared" si="4"/>
        <v>1056</v>
      </c>
      <c r="S119" s="56">
        <v>1</v>
      </c>
    </row>
    <row r="120" spans="1:19" ht="28.8" x14ac:dyDescent="0.3">
      <c r="A120" s="53" t="s">
        <v>278</v>
      </c>
      <c r="B120" s="54" t="s">
        <v>153</v>
      </c>
      <c r="C120" s="54" t="s">
        <v>153</v>
      </c>
      <c r="D120" s="55" t="s">
        <v>19</v>
      </c>
      <c r="E120" s="56" t="s">
        <v>20</v>
      </c>
      <c r="F120" s="57" t="s">
        <v>19</v>
      </c>
      <c r="G120" s="56" t="s">
        <v>27</v>
      </c>
      <c r="H120" s="58">
        <v>21101</v>
      </c>
      <c r="I120" s="59" t="s">
        <v>286</v>
      </c>
      <c r="J120" s="59"/>
      <c r="K120" s="60" t="s">
        <v>287</v>
      </c>
      <c r="L120" s="61"/>
      <c r="M120" s="62"/>
      <c r="N120" s="63"/>
      <c r="O120" s="56">
        <v>1</v>
      </c>
      <c r="P120" s="64">
        <v>20.9</v>
      </c>
      <c r="Q120" s="65" t="s">
        <v>46</v>
      </c>
      <c r="R120" s="66">
        <f t="shared" si="4"/>
        <v>20.9</v>
      </c>
      <c r="S120" s="56">
        <v>1</v>
      </c>
    </row>
    <row r="121" spans="1:19" ht="28.8" x14ac:dyDescent="0.3">
      <c r="A121" s="53" t="s">
        <v>278</v>
      </c>
      <c r="B121" s="54" t="s">
        <v>153</v>
      </c>
      <c r="C121" s="54" t="s">
        <v>153</v>
      </c>
      <c r="D121" s="55" t="s">
        <v>19</v>
      </c>
      <c r="E121" s="56" t="s">
        <v>20</v>
      </c>
      <c r="F121" s="57" t="s">
        <v>19</v>
      </c>
      <c r="G121" s="56" t="s">
        <v>27</v>
      </c>
      <c r="H121" s="58">
        <v>21101</v>
      </c>
      <c r="I121" s="59" t="s">
        <v>286</v>
      </c>
      <c r="J121" s="59"/>
      <c r="K121" s="60" t="s">
        <v>288</v>
      </c>
      <c r="L121" s="61"/>
      <c r="M121" s="62"/>
      <c r="N121" s="63"/>
      <c r="O121" s="56">
        <v>1</v>
      </c>
      <c r="P121" s="64">
        <v>150</v>
      </c>
      <c r="Q121" s="65" t="s">
        <v>46</v>
      </c>
      <c r="R121" s="66">
        <f t="shared" si="4"/>
        <v>150</v>
      </c>
      <c r="S121" s="56">
        <v>1</v>
      </c>
    </row>
    <row r="122" spans="1:19" ht="28.8" x14ac:dyDescent="0.3">
      <c r="A122" s="53" t="s">
        <v>278</v>
      </c>
      <c r="B122" s="54" t="s">
        <v>153</v>
      </c>
      <c r="C122" s="54" t="s">
        <v>153</v>
      </c>
      <c r="D122" s="55" t="s">
        <v>19</v>
      </c>
      <c r="E122" s="56" t="s">
        <v>20</v>
      </c>
      <c r="F122" s="57" t="s">
        <v>19</v>
      </c>
      <c r="G122" s="56" t="s">
        <v>27</v>
      </c>
      <c r="H122" s="58">
        <v>21101</v>
      </c>
      <c r="I122" s="59" t="s">
        <v>286</v>
      </c>
      <c r="J122" s="59"/>
      <c r="K122" s="60" t="s">
        <v>288</v>
      </c>
      <c r="L122" s="61"/>
      <c r="M122" s="62"/>
      <c r="N122" s="63"/>
      <c r="O122" s="56">
        <v>1</v>
      </c>
      <c r="P122" s="64">
        <v>476.9</v>
      </c>
      <c r="Q122" s="65" t="s">
        <v>46</v>
      </c>
      <c r="R122" s="66">
        <f t="shared" si="4"/>
        <v>476.9</v>
      </c>
      <c r="S122" s="56">
        <v>1</v>
      </c>
    </row>
    <row r="123" spans="1:19" ht="28.8" x14ac:dyDescent="0.3">
      <c r="A123" s="53" t="s">
        <v>278</v>
      </c>
      <c r="B123" s="54" t="s">
        <v>153</v>
      </c>
      <c r="C123" s="54" t="s">
        <v>153</v>
      </c>
      <c r="D123" s="55" t="s">
        <v>19</v>
      </c>
      <c r="E123" s="56" t="s">
        <v>20</v>
      </c>
      <c r="F123" s="57" t="s">
        <v>19</v>
      </c>
      <c r="G123" s="56" t="s">
        <v>27</v>
      </c>
      <c r="H123" s="58">
        <v>21101</v>
      </c>
      <c r="I123" s="59" t="s">
        <v>286</v>
      </c>
      <c r="J123" s="59"/>
      <c r="K123" s="60" t="s">
        <v>287</v>
      </c>
      <c r="L123" s="61"/>
      <c r="M123" s="62"/>
      <c r="N123" s="63"/>
      <c r="O123" s="56">
        <v>1</v>
      </c>
      <c r="P123" s="64">
        <v>41.8</v>
      </c>
      <c r="Q123" s="65" t="s">
        <v>46</v>
      </c>
      <c r="R123" s="66">
        <f t="shared" si="4"/>
        <v>41.8</v>
      </c>
      <c r="S123" s="56">
        <v>1</v>
      </c>
    </row>
    <row r="124" spans="1:19" ht="28.8" x14ac:dyDescent="0.3">
      <c r="A124" s="53" t="s">
        <v>278</v>
      </c>
      <c r="B124" s="54" t="s">
        <v>153</v>
      </c>
      <c r="C124" s="54" t="s">
        <v>153</v>
      </c>
      <c r="D124" s="55" t="s">
        <v>19</v>
      </c>
      <c r="E124" s="56" t="s">
        <v>120</v>
      </c>
      <c r="F124" s="57" t="s">
        <v>19</v>
      </c>
      <c r="G124" s="56" t="s">
        <v>27</v>
      </c>
      <c r="H124" s="58">
        <v>22104</v>
      </c>
      <c r="I124" s="60" t="s">
        <v>47</v>
      </c>
      <c r="J124" s="59" t="s">
        <v>282</v>
      </c>
      <c r="K124" s="60" t="s">
        <v>285</v>
      </c>
      <c r="L124" s="61"/>
      <c r="M124" s="62"/>
      <c r="N124" s="63"/>
      <c r="O124" s="56">
        <v>1</v>
      </c>
      <c r="P124" s="64">
        <v>139.80000000000001</v>
      </c>
      <c r="Q124" s="65" t="s">
        <v>46</v>
      </c>
      <c r="R124" s="66">
        <f t="shared" si="4"/>
        <v>139.80000000000001</v>
      </c>
      <c r="S124" s="56">
        <v>1</v>
      </c>
    </row>
    <row r="125" spans="1:19" ht="28.8" x14ac:dyDescent="0.3">
      <c r="A125" s="53" t="s">
        <v>278</v>
      </c>
      <c r="B125" s="54" t="s">
        <v>153</v>
      </c>
      <c r="C125" s="54" t="s">
        <v>153</v>
      </c>
      <c r="D125" s="55" t="s">
        <v>19</v>
      </c>
      <c r="E125" s="56" t="s">
        <v>120</v>
      </c>
      <c r="F125" s="57" t="s">
        <v>19</v>
      </c>
      <c r="G125" s="56" t="s">
        <v>27</v>
      </c>
      <c r="H125" s="58">
        <v>22104</v>
      </c>
      <c r="I125" s="60" t="s">
        <v>47</v>
      </c>
      <c r="J125" s="59" t="s">
        <v>282</v>
      </c>
      <c r="K125" s="60" t="s">
        <v>289</v>
      </c>
      <c r="L125" s="61"/>
      <c r="M125" s="62"/>
      <c r="N125" s="63"/>
      <c r="O125" s="56">
        <v>1</v>
      </c>
      <c r="P125" s="64">
        <v>250</v>
      </c>
      <c r="Q125" s="65" t="s">
        <v>46</v>
      </c>
      <c r="R125" s="66">
        <f t="shared" si="4"/>
        <v>250</v>
      </c>
      <c r="S125" s="56">
        <v>1</v>
      </c>
    </row>
    <row r="126" spans="1:19" ht="28.8" x14ac:dyDescent="0.3">
      <c r="A126" s="53" t="s">
        <v>278</v>
      </c>
      <c r="B126" s="54" t="s">
        <v>153</v>
      </c>
      <c r="C126" s="54" t="s">
        <v>153</v>
      </c>
      <c r="D126" s="55" t="s">
        <v>19</v>
      </c>
      <c r="E126" s="56" t="s">
        <v>20</v>
      </c>
      <c r="F126" s="57" t="s">
        <v>19</v>
      </c>
      <c r="G126" s="56" t="s">
        <v>27</v>
      </c>
      <c r="H126" s="58">
        <v>34701</v>
      </c>
      <c r="I126" s="67" t="s">
        <v>290</v>
      </c>
      <c r="J126" s="59"/>
      <c r="K126" s="60" t="s">
        <v>291</v>
      </c>
      <c r="L126" s="61"/>
      <c r="M126" s="62"/>
      <c r="N126" s="63"/>
      <c r="O126" s="56">
        <v>1</v>
      </c>
      <c r="P126" s="64">
        <v>288.3</v>
      </c>
      <c r="Q126" s="65" t="s">
        <v>46</v>
      </c>
      <c r="R126" s="66">
        <f t="shared" si="4"/>
        <v>288.3</v>
      </c>
      <c r="S126" s="56">
        <v>1</v>
      </c>
    </row>
    <row r="127" spans="1:19" ht="43.2" x14ac:dyDescent="0.3">
      <c r="A127" s="53" t="s">
        <v>278</v>
      </c>
      <c r="B127" s="54" t="s">
        <v>153</v>
      </c>
      <c r="C127" s="54" t="s">
        <v>153</v>
      </c>
      <c r="D127" s="55" t="s">
        <v>19</v>
      </c>
      <c r="E127" s="56" t="s">
        <v>20</v>
      </c>
      <c r="F127" s="57" t="s">
        <v>19</v>
      </c>
      <c r="G127" s="56" t="s">
        <v>27</v>
      </c>
      <c r="H127" s="58">
        <v>22104</v>
      </c>
      <c r="I127" s="60" t="s">
        <v>47</v>
      </c>
      <c r="J127" s="59" t="s">
        <v>282</v>
      </c>
      <c r="K127" s="60" t="s">
        <v>292</v>
      </c>
      <c r="L127" s="61"/>
      <c r="M127" s="62"/>
      <c r="N127" s="63"/>
      <c r="O127" s="56">
        <v>1</v>
      </c>
      <c r="P127" s="64">
        <v>447</v>
      </c>
      <c r="Q127" s="65" t="s">
        <v>46</v>
      </c>
      <c r="R127" s="66">
        <f t="shared" si="4"/>
        <v>447</v>
      </c>
      <c r="S127" s="56">
        <v>1</v>
      </c>
    </row>
    <row r="128" spans="1:19" ht="28.8" x14ac:dyDescent="0.3">
      <c r="A128" s="53" t="s">
        <v>278</v>
      </c>
      <c r="B128" s="54" t="s">
        <v>153</v>
      </c>
      <c r="C128" s="54" t="s">
        <v>153</v>
      </c>
      <c r="D128" s="55" t="s">
        <v>19</v>
      </c>
      <c r="E128" s="56" t="s">
        <v>20</v>
      </c>
      <c r="F128" s="57" t="s">
        <v>19</v>
      </c>
      <c r="G128" s="56" t="s">
        <v>27</v>
      </c>
      <c r="H128" s="58">
        <v>22104</v>
      </c>
      <c r="I128" s="60" t="s">
        <v>47</v>
      </c>
      <c r="J128" s="59" t="s">
        <v>282</v>
      </c>
      <c r="K128" s="60" t="s">
        <v>293</v>
      </c>
      <c r="L128" s="61"/>
      <c r="M128" s="62"/>
      <c r="N128" s="63"/>
      <c r="O128" s="56">
        <v>1</v>
      </c>
      <c r="P128" s="64">
        <v>390</v>
      </c>
      <c r="Q128" s="65" t="s">
        <v>46</v>
      </c>
      <c r="R128" s="66">
        <f t="shared" si="4"/>
        <v>390</v>
      </c>
      <c r="S128" s="56">
        <v>1</v>
      </c>
    </row>
    <row r="129" spans="1:20" ht="28.8" x14ac:dyDescent="0.3">
      <c r="A129" s="53" t="s">
        <v>278</v>
      </c>
      <c r="B129" s="54" t="s">
        <v>153</v>
      </c>
      <c r="C129" s="54" t="s">
        <v>153</v>
      </c>
      <c r="D129" s="55" t="s">
        <v>19</v>
      </c>
      <c r="E129" s="56" t="s">
        <v>20</v>
      </c>
      <c r="F129" s="57" t="s">
        <v>19</v>
      </c>
      <c r="G129" s="56" t="s">
        <v>21</v>
      </c>
      <c r="H129" s="58">
        <v>31301</v>
      </c>
      <c r="I129" s="61" t="s">
        <v>243</v>
      </c>
      <c r="J129" s="63"/>
      <c r="K129" s="56" t="s">
        <v>294</v>
      </c>
      <c r="L129" s="61"/>
      <c r="M129" s="62"/>
      <c r="N129" s="63" t="s">
        <v>245</v>
      </c>
      <c r="O129" s="56">
        <v>1</v>
      </c>
      <c r="P129" s="68">
        <v>974</v>
      </c>
      <c r="Q129" s="65" t="s">
        <v>46</v>
      </c>
      <c r="R129" s="66">
        <f t="shared" si="4"/>
        <v>974</v>
      </c>
      <c r="S129" s="56">
        <v>1</v>
      </c>
    </row>
    <row r="130" spans="1:20" ht="28.8" x14ac:dyDescent="0.3">
      <c r="A130" s="53" t="s">
        <v>278</v>
      </c>
      <c r="B130" s="54" t="s">
        <v>153</v>
      </c>
      <c r="C130" s="54" t="s">
        <v>153</v>
      </c>
      <c r="D130" s="55" t="s">
        <v>19</v>
      </c>
      <c r="E130" s="56" t="s">
        <v>20</v>
      </c>
      <c r="F130" s="57" t="s">
        <v>19</v>
      </c>
      <c r="G130" s="56" t="s">
        <v>21</v>
      </c>
      <c r="H130" s="58">
        <v>31301</v>
      </c>
      <c r="I130" s="61" t="s">
        <v>243</v>
      </c>
      <c r="J130" s="63"/>
      <c r="K130" s="56" t="s">
        <v>294</v>
      </c>
      <c r="L130" s="61"/>
      <c r="M130" s="62"/>
      <c r="N130" s="63" t="s">
        <v>245</v>
      </c>
      <c r="O130" s="56">
        <v>1</v>
      </c>
      <c r="P130" s="68">
        <v>491</v>
      </c>
      <c r="Q130" s="65" t="s">
        <v>46</v>
      </c>
      <c r="R130" s="66">
        <f t="shared" si="4"/>
        <v>491</v>
      </c>
      <c r="S130" s="56">
        <v>1</v>
      </c>
    </row>
    <row r="131" spans="1:20" ht="28.8" x14ac:dyDescent="0.3">
      <c r="A131" s="53" t="s">
        <v>278</v>
      </c>
      <c r="B131" s="54" t="s">
        <v>153</v>
      </c>
      <c r="C131" s="54" t="s">
        <v>153</v>
      </c>
      <c r="D131" s="55" t="s">
        <v>19</v>
      </c>
      <c r="E131" s="56" t="s">
        <v>20</v>
      </c>
      <c r="F131" s="57" t="s">
        <v>19</v>
      </c>
      <c r="G131" s="56" t="s">
        <v>21</v>
      </c>
      <c r="H131" s="58">
        <v>31301</v>
      </c>
      <c r="I131" s="61" t="s">
        <v>243</v>
      </c>
      <c r="J131" s="63"/>
      <c r="K131" s="56" t="s">
        <v>294</v>
      </c>
      <c r="L131" s="61"/>
      <c r="M131" s="62"/>
      <c r="N131" s="63" t="s">
        <v>245</v>
      </c>
      <c r="O131" s="56">
        <v>1</v>
      </c>
      <c r="P131" s="64">
        <v>974</v>
      </c>
      <c r="Q131" s="65" t="s">
        <v>46</v>
      </c>
      <c r="R131" s="66">
        <f t="shared" si="4"/>
        <v>974</v>
      </c>
      <c r="S131" s="56">
        <v>1</v>
      </c>
    </row>
    <row r="132" spans="1:20" ht="28.8" x14ac:dyDescent="0.3">
      <c r="A132" s="53" t="s">
        <v>278</v>
      </c>
      <c r="B132" s="54" t="s">
        <v>153</v>
      </c>
      <c r="C132" s="54" t="s">
        <v>153</v>
      </c>
      <c r="D132" s="55" t="s">
        <v>19</v>
      </c>
      <c r="E132" s="56" t="s">
        <v>20</v>
      </c>
      <c r="F132" s="57" t="s">
        <v>19</v>
      </c>
      <c r="G132" s="56" t="s">
        <v>21</v>
      </c>
      <c r="H132" s="58">
        <v>31301</v>
      </c>
      <c r="I132" s="61" t="s">
        <v>243</v>
      </c>
      <c r="J132" s="63"/>
      <c r="K132" s="56" t="s">
        <v>294</v>
      </c>
      <c r="L132" s="61"/>
      <c r="M132" s="62"/>
      <c r="N132" s="63" t="s">
        <v>245</v>
      </c>
      <c r="O132" s="56">
        <v>1</v>
      </c>
      <c r="P132" s="64">
        <v>3067</v>
      </c>
      <c r="Q132" s="65" t="s">
        <v>46</v>
      </c>
      <c r="R132" s="66">
        <f t="shared" si="4"/>
        <v>3067</v>
      </c>
      <c r="S132" s="56">
        <v>1</v>
      </c>
    </row>
    <row r="133" spans="1:20" ht="28.8" x14ac:dyDescent="0.3">
      <c r="A133" s="53" t="s">
        <v>278</v>
      </c>
      <c r="B133" s="54" t="s">
        <v>153</v>
      </c>
      <c r="C133" s="54" t="s">
        <v>153</v>
      </c>
      <c r="D133" s="55" t="s">
        <v>19</v>
      </c>
      <c r="E133" s="56" t="s">
        <v>128</v>
      </c>
      <c r="F133" s="57" t="s">
        <v>154</v>
      </c>
      <c r="G133" s="56" t="s">
        <v>138</v>
      </c>
      <c r="H133" s="58">
        <v>31301</v>
      </c>
      <c r="I133" s="61" t="s">
        <v>243</v>
      </c>
      <c r="J133" s="63"/>
      <c r="K133" s="56" t="s">
        <v>294</v>
      </c>
      <c r="L133" s="61"/>
      <c r="M133" s="62"/>
      <c r="N133" s="63" t="s">
        <v>245</v>
      </c>
      <c r="O133" s="56">
        <v>1</v>
      </c>
      <c r="P133" s="64">
        <v>1041</v>
      </c>
      <c r="Q133" s="65" t="s">
        <v>46</v>
      </c>
      <c r="R133" s="66">
        <f t="shared" si="4"/>
        <v>1041</v>
      </c>
      <c r="S133" s="56">
        <v>1</v>
      </c>
    </row>
    <row r="134" spans="1:20" ht="28.8" x14ac:dyDescent="0.3">
      <c r="A134" s="53" t="s">
        <v>278</v>
      </c>
      <c r="B134" s="54" t="s">
        <v>153</v>
      </c>
      <c r="C134" s="54" t="s">
        <v>153</v>
      </c>
      <c r="D134" s="55" t="s">
        <v>19</v>
      </c>
      <c r="E134" s="56" t="s">
        <v>128</v>
      </c>
      <c r="F134" s="57" t="s">
        <v>154</v>
      </c>
      <c r="G134" s="56" t="s">
        <v>138</v>
      </c>
      <c r="H134" s="58">
        <v>31401</v>
      </c>
      <c r="I134" s="61" t="s">
        <v>295</v>
      </c>
      <c r="J134" s="63"/>
      <c r="K134" s="56" t="s">
        <v>296</v>
      </c>
      <c r="L134" s="61"/>
      <c r="M134" s="62"/>
      <c r="N134" s="63" t="s">
        <v>25</v>
      </c>
      <c r="O134" s="56">
        <v>1</v>
      </c>
      <c r="P134" s="64">
        <v>1057.1600000000001</v>
      </c>
      <c r="Q134" s="65" t="s">
        <v>46</v>
      </c>
      <c r="R134" s="66">
        <f t="shared" si="4"/>
        <v>1057.1600000000001</v>
      </c>
      <c r="S134" s="56">
        <v>1</v>
      </c>
    </row>
    <row r="135" spans="1:20" ht="28.8" x14ac:dyDescent="0.3">
      <c r="A135" s="53" t="s">
        <v>278</v>
      </c>
      <c r="B135" s="54" t="s">
        <v>153</v>
      </c>
      <c r="C135" s="54" t="s">
        <v>153</v>
      </c>
      <c r="D135" s="55" t="s">
        <v>19</v>
      </c>
      <c r="E135" s="56" t="s">
        <v>20</v>
      </c>
      <c r="F135" s="57" t="s">
        <v>19</v>
      </c>
      <c r="G135" s="56" t="s">
        <v>27</v>
      </c>
      <c r="H135" s="58">
        <v>32601</v>
      </c>
      <c r="I135" s="59" t="s">
        <v>297</v>
      </c>
      <c r="J135" s="63"/>
      <c r="K135" s="56" t="s">
        <v>298</v>
      </c>
      <c r="L135" s="61"/>
      <c r="M135" s="62"/>
      <c r="N135" s="63" t="s">
        <v>25</v>
      </c>
      <c r="O135" s="56">
        <v>1</v>
      </c>
      <c r="P135" s="64">
        <v>6817.96</v>
      </c>
      <c r="Q135" s="65" t="s">
        <v>46</v>
      </c>
      <c r="R135" s="66">
        <f t="shared" si="4"/>
        <v>6817.96</v>
      </c>
      <c r="S135" s="56">
        <v>1</v>
      </c>
    </row>
    <row r="136" spans="1:20" ht="27.6" x14ac:dyDescent="0.3">
      <c r="A136" s="69" t="s">
        <v>306</v>
      </c>
      <c r="B136" s="69" t="s">
        <v>156</v>
      </c>
      <c r="C136" s="69" t="s">
        <v>156</v>
      </c>
      <c r="D136" s="70" t="s">
        <v>19</v>
      </c>
      <c r="E136" s="71" t="s">
        <v>20</v>
      </c>
      <c r="F136" s="70" t="s">
        <v>19</v>
      </c>
      <c r="G136" s="71" t="s">
        <v>21</v>
      </c>
      <c r="H136" s="72">
        <v>31301</v>
      </c>
      <c r="I136" s="73" t="s">
        <v>299</v>
      </c>
      <c r="J136" s="74"/>
      <c r="K136" s="75" t="s">
        <v>300</v>
      </c>
      <c r="L136" s="76"/>
      <c r="M136" s="77"/>
      <c r="N136" s="78" t="s">
        <v>301</v>
      </c>
      <c r="O136" s="76">
        <f t="shared" ref="O136:O137" si="5">SUM(S136:S136)</f>
        <v>1508</v>
      </c>
      <c r="P136" s="76"/>
      <c r="Q136" s="76" t="s">
        <v>301</v>
      </c>
      <c r="R136" s="76">
        <f>SUM(S136:S136)</f>
        <v>1508</v>
      </c>
      <c r="S136" s="76">
        <f>1508</f>
        <v>1508</v>
      </c>
    </row>
    <row r="137" spans="1:20" ht="41.4" x14ac:dyDescent="0.3">
      <c r="A137" s="69" t="s">
        <v>306</v>
      </c>
      <c r="B137" s="69" t="s">
        <v>156</v>
      </c>
      <c r="C137" s="69" t="s">
        <v>156</v>
      </c>
      <c r="D137" s="70" t="s">
        <v>19</v>
      </c>
      <c r="E137" s="71" t="s">
        <v>120</v>
      </c>
      <c r="F137" s="70" t="s">
        <v>19</v>
      </c>
      <c r="G137" s="71" t="s">
        <v>27</v>
      </c>
      <c r="H137" s="79">
        <v>26103</v>
      </c>
      <c r="I137" s="80" t="s">
        <v>302</v>
      </c>
      <c r="J137" s="81"/>
      <c r="K137" s="82" t="s">
        <v>303</v>
      </c>
      <c r="L137" s="83"/>
      <c r="M137" s="84"/>
      <c r="N137" s="85" t="s">
        <v>301</v>
      </c>
      <c r="O137" s="76">
        <f t="shared" si="5"/>
        <v>5500</v>
      </c>
      <c r="P137" s="76"/>
      <c r="Q137" s="76" t="s">
        <v>304</v>
      </c>
      <c r="R137" s="76">
        <f>SUM(S137:S137)</f>
        <v>5500</v>
      </c>
      <c r="S137" s="76">
        <v>5500</v>
      </c>
    </row>
    <row r="138" spans="1:20" ht="41.4" x14ac:dyDescent="0.3">
      <c r="A138" s="69" t="s">
        <v>306</v>
      </c>
      <c r="B138" s="69" t="s">
        <v>156</v>
      </c>
      <c r="C138" s="69" t="s">
        <v>156</v>
      </c>
      <c r="D138" s="70" t="s">
        <v>19</v>
      </c>
      <c r="E138" s="71" t="s">
        <v>128</v>
      </c>
      <c r="F138" s="70" t="s">
        <v>154</v>
      </c>
      <c r="G138" s="71" t="s">
        <v>138</v>
      </c>
      <c r="H138" s="72">
        <v>26102</v>
      </c>
      <c r="I138" s="73" t="s">
        <v>305</v>
      </c>
      <c r="J138" s="74"/>
      <c r="K138" s="86" t="s">
        <v>303</v>
      </c>
      <c r="L138" s="76"/>
      <c r="M138" s="77"/>
      <c r="N138" s="78" t="s">
        <v>301</v>
      </c>
      <c r="O138" s="76">
        <f t="shared" ref="O138" si="6">SUM(S138:S138)</f>
        <v>10000</v>
      </c>
      <c r="P138" s="76"/>
      <c r="Q138" s="76" t="s">
        <v>304</v>
      </c>
      <c r="R138" s="76">
        <f>SUM(S138:S138)</f>
        <v>10000</v>
      </c>
      <c r="S138" s="76">
        <v>10000</v>
      </c>
    </row>
    <row r="139" spans="1:20" s="133" customFormat="1" ht="27.6" x14ac:dyDescent="0.3">
      <c r="A139" s="69" t="s">
        <v>453</v>
      </c>
      <c r="B139" s="69" t="s">
        <v>158</v>
      </c>
      <c r="C139" s="69" t="s">
        <v>158</v>
      </c>
      <c r="D139" s="70" t="s">
        <v>19</v>
      </c>
      <c r="E139" s="71" t="s">
        <v>20</v>
      </c>
      <c r="F139" s="70" t="s">
        <v>19</v>
      </c>
      <c r="G139" s="71" t="s">
        <v>21</v>
      </c>
      <c r="H139" s="72">
        <v>31301</v>
      </c>
      <c r="I139" s="73" t="s">
        <v>243</v>
      </c>
      <c r="J139" s="74" t="s">
        <v>301</v>
      </c>
      <c r="K139" s="86" t="s">
        <v>454</v>
      </c>
      <c r="L139" s="76"/>
      <c r="M139" s="77" t="s">
        <v>301</v>
      </c>
      <c r="N139" s="78" t="s">
        <v>301</v>
      </c>
      <c r="O139" s="76">
        <v>1</v>
      </c>
      <c r="P139" s="76">
        <v>1309</v>
      </c>
      <c r="Q139" s="76" t="s">
        <v>26</v>
      </c>
      <c r="R139" s="76">
        <f>O139*P139</f>
        <v>1309</v>
      </c>
      <c r="S139" s="76">
        <v>1</v>
      </c>
      <c r="T139" s="132"/>
    </row>
    <row r="140" spans="1:20" ht="27.6" x14ac:dyDescent="0.3">
      <c r="A140" s="87" t="s">
        <v>176</v>
      </c>
      <c r="B140" s="87" t="s">
        <v>160</v>
      </c>
      <c r="C140" s="87" t="s">
        <v>160</v>
      </c>
      <c r="D140" s="70" t="s">
        <v>19</v>
      </c>
      <c r="E140" s="88" t="s">
        <v>126</v>
      </c>
      <c r="F140" s="89" t="s">
        <v>307</v>
      </c>
      <c r="G140" s="71" t="s">
        <v>308</v>
      </c>
      <c r="H140" s="77">
        <v>33602</v>
      </c>
      <c r="I140" s="88" t="s">
        <v>309</v>
      </c>
      <c r="J140" s="72"/>
      <c r="K140" s="90" t="s">
        <v>310</v>
      </c>
      <c r="L140" s="88"/>
      <c r="M140" s="88"/>
      <c r="N140" s="10" t="s">
        <v>301</v>
      </c>
      <c r="O140" s="88">
        <f>SUM(S140:AD140)</f>
        <v>1</v>
      </c>
      <c r="P140" s="76">
        <v>4347.91</v>
      </c>
      <c r="Q140" s="88" t="s">
        <v>26</v>
      </c>
      <c r="R140" s="88">
        <f>P140*O140</f>
        <v>4347.91</v>
      </c>
      <c r="S140" s="88">
        <v>1</v>
      </c>
    </row>
    <row r="141" spans="1:20" ht="27.6" x14ac:dyDescent="0.3">
      <c r="A141" s="87" t="s">
        <v>176</v>
      </c>
      <c r="B141" s="87" t="s">
        <v>160</v>
      </c>
      <c r="C141" s="87" t="s">
        <v>160</v>
      </c>
      <c r="D141" s="70" t="s">
        <v>19</v>
      </c>
      <c r="E141" s="88" t="s">
        <v>126</v>
      </c>
      <c r="F141" s="89" t="s">
        <v>307</v>
      </c>
      <c r="G141" s="71" t="s">
        <v>308</v>
      </c>
      <c r="H141" s="77">
        <v>21101</v>
      </c>
      <c r="I141" s="88" t="s">
        <v>311</v>
      </c>
      <c r="J141" s="10" t="s">
        <v>196</v>
      </c>
      <c r="K141" s="91" t="s">
        <v>197</v>
      </c>
      <c r="L141" s="88"/>
      <c r="M141" s="88"/>
      <c r="N141" s="10" t="s">
        <v>36</v>
      </c>
      <c r="O141" s="88">
        <f t="shared" ref="O141:O158" si="7">SUM(S141:AD141)</f>
        <v>12</v>
      </c>
      <c r="P141" s="76">
        <v>374.25</v>
      </c>
      <c r="Q141" s="88" t="s">
        <v>26</v>
      </c>
      <c r="R141" s="88">
        <f t="shared" ref="R141:R158" si="8">P141*O141</f>
        <v>4491</v>
      </c>
      <c r="S141" s="88">
        <v>12</v>
      </c>
    </row>
    <row r="142" spans="1:20" ht="27.6" x14ac:dyDescent="0.3">
      <c r="A142" s="87" t="s">
        <v>176</v>
      </c>
      <c r="B142" s="87" t="s">
        <v>160</v>
      </c>
      <c r="C142" s="87" t="s">
        <v>160</v>
      </c>
      <c r="D142" s="70" t="s">
        <v>19</v>
      </c>
      <c r="E142" s="88" t="s">
        <v>126</v>
      </c>
      <c r="F142" s="89" t="s">
        <v>307</v>
      </c>
      <c r="G142" s="71" t="s">
        <v>308</v>
      </c>
      <c r="H142" s="77">
        <v>21101</v>
      </c>
      <c r="I142" s="88" t="s">
        <v>311</v>
      </c>
      <c r="J142" s="10" t="s">
        <v>312</v>
      </c>
      <c r="K142" s="91" t="s">
        <v>313</v>
      </c>
      <c r="L142" s="88"/>
      <c r="M142" s="88"/>
      <c r="N142" s="10" t="s">
        <v>86</v>
      </c>
      <c r="O142" s="88">
        <f t="shared" si="7"/>
        <v>30</v>
      </c>
      <c r="P142" s="76">
        <v>113.39</v>
      </c>
      <c r="Q142" s="88" t="s">
        <v>26</v>
      </c>
      <c r="R142" s="88">
        <f t="shared" si="8"/>
        <v>3401.7</v>
      </c>
      <c r="S142" s="88">
        <v>30</v>
      </c>
    </row>
    <row r="143" spans="1:20" ht="27.6" x14ac:dyDescent="0.3">
      <c r="A143" s="87" t="s">
        <v>176</v>
      </c>
      <c r="B143" s="87" t="s">
        <v>160</v>
      </c>
      <c r="C143" s="87" t="s">
        <v>160</v>
      </c>
      <c r="D143" s="70" t="s">
        <v>19</v>
      </c>
      <c r="E143" s="88" t="s">
        <v>126</v>
      </c>
      <c r="F143" s="89" t="s">
        <v>307</v>
      </c>
      <c r="G143" s="71" t="s">
        <v>308</v>
      </c>
      <c r="H143" s="77">
        <v>21101</v>
      </c>
      <c r="I143" s="88" t="s">
        <v>311</v>
      </c>
      <c r="J143" s="10" t="s">
        <v>314</v>
      </c>
      <c r="K143" s="91" t="s">
        <v>315</v>
      </c>
      <c r="L143" s="88"/>
      <c r="M143" s="88"/>
      <c r="N143" s="10" t="s">
        <v>32</v>
      </c>
      <c r="O143" s="88">
        <f t="shared" si="7"/>
        <v>54</v>
      </c>
      <c r="P143" s="76">
        <v>29.58</v>
      </c>
      <c r="Q143" s="88" t="s">
        <v>26</v>
      </c>
      <c r="R143" s="88">
        <f t="shared" si="8"/>
        <v>1597.32</v>
      </c>
      <c r="S143" s="88">
        <v>54</v>
      </c>
    </row>
    <row r="144" spans="1:20" ht="27.6" x14ac:dyDescent="0.3">
      <c r="A144" s="87" t="s">
        <v>176</v>
      </c>
      <c r="B144" s="87" t="s">
        <v>160</v>
      </c>
      <c r="C144" s="87" t="s">
        <v>160</v>
      </c>
      <c r="D144" s="70" t="s">
        <v>19</v>
      </c>
      <c r="E144" s="88" t="s">
        <v>126</v>
      </c>
      <c r="F144" s="89" t="s">
        <v>307</v>
      </c>
      <c r="G144" s="71" t="s">
        <v>308</v>
      </c>
      <c r="H144" s="77">
        <v>21101</v>
      </c>
      <c r="I144" s="88" t="s">
        <v>311</v>
      </c>
      <c r="J144" s="10" t="s">
        <v>316</v>
      </c>
      <c r="K144" s="91" t="s">
        <v>317</v>
      </c>
      <c r="L144" s="88"/>
      <c r="M144" s="88"/>
      <c r="N144" s="10" t="s">
        <v>32</v>
      </c>
      <c r="O144" s="88">
        <f t="shared" si="7"/>
        <v>33</v>
      </c>
      <c r="P144" s="76">
        <v>27.26</v>
      </c>
      <c r="Q144" s="88" t="s">
        <v>26</v>
      </c>
      <c r="R144" s="88">
        <f t="shared" si="8"/>
        <v>899.58</v>
      </c>
      <c r="S144" s="88">
        <v>33</v>
      </c>
    </row>
    <row r="145" spans="1:19" ht="27.6" x14ac:dyDescent="0.3">
      <c r="A145" s="87" t="s">
        <v>176</v>
      </c>
      <c r="B145" s="87" t="s">
        <v>160</v>
      </c>
      <c r="C145" s="87" t="s">
        <v>160</v>
      </c>
      <c r="D145" s="70" t="s">
        <v>19</v>
      </c>
      <c r="E145" s="88" t="s">
        <v>126</v>
      </c>
      <c r="F145" s="89" t="s">
        <v>307</v>
      </c>
      <c r="G145" s="71" t="s">
        <v>308</v>
      </c>
      <c r="H145" s="77">
        <v>21101</v>
      </c>
      <c r="I145" s="88" t="s">
        <v>311</v>
      </c>
      <c r="J145" s="10" t="s">
        <v>78</v>
      </c>
      <c r="K145" s="91" t="s">
        <v>79</v>
      </c>
      <c r="L145" s="88"/>
      <c r="M145" s="88"/>
      <c r="N145" s="10" t="s">
        <v>32</v>
      </c>
      <c r="O145" s="88">
        <f t="shared" si="7"/>
        <v>240</v>
      </c>
      <c r="P145" s="76">
        <v>1.7642083333333334</v>
      </c>
      <c r="Q145" s="88" t="s">
        <v>26</v>
      </c>
      <c r="R145" s="88">
        <f t="shared" si="8"/>
        <v>423.41</v>
      </c>
      <c r="S145" s="88">
        <v>240</v>
      </c>
    </row>
    <row r="146" spans="1:19" ht="27.6" x14ac:dyDescent="0.3">
      <c r="A146" s="87" t="s">
        <v>176</v>
      </c>
      <c r="B146" s="87" t="s">
        <v>160</v>
      </c>
      <c r="C146" s="87" t="s">
        <v>160</v>
      </c>
      <c r="D146" s="70" t="s">
        <v>19</v>
      </c>
      <c r="E146" s="88" t="s">
        <v>126</v>
      </c>
      <c r="F146" s="89" t="s">
        <v>307</v>
      </c>
      <c r="G146" s="71" t="s">
        <v>308</v>
      </c>
      <c r="H146" s="77">
        <v>21101</v>
      </c>
      <c r="I146" s="88" t="s">
        <v>311</v>
      </c>
      <c r="J146" s="10" t="s">
        <v>318</v>
      </c>
      <c r="K146" s="91" t="s">
        <v>319</v>
      </c>
      <c r="L146" s="88"/>
      <c r="M146" s="88"/>
      <c r="N146" s="10" t="s">
        <v>41</v>
      </c>
      <c r="O146" s="88">
        <f t="shared" si="7"/>
        <v>50</v>
      </c>
      <c r="P146" s="76">
        <v>7.83</v>
      </c>
      <c r="Q146" s="88" t="s">
        <v>26</v>
      </c>
      <c r="R146" s="88">
        <f t="shared" si="8"/>
        <v>391.5</v>
      </c>
      <c r="S146" s="88">
        <v>50</v>
      </c>
    </row>
    <row r="147" spans="1:19" ht="27.6" x14ac:dyDescent="0.3">
      <c r="A147" s="87" t="s">
        <v>176</v>
      </c>
      <c r="B147" s="87" t="s">
        <v>160</v>
      </c>
      <c r="C147" s="87" t="s">
        <v>160</v>
      </c>
      <c r="D147" s="70" t="s">
        <v>19</v>
      </c>
      <c r="E147" s="88" t="s">
        <v>126</v>
      </c>
      <c r="F147" s="89" t="s">
        <v>307</v>
      </c>
      <c r="G147" s="71" t="s">
        <v>308</v>
      </c>
      <c r="H147" s="77">
        <v>21101</v>
      </c>
      <c r="I147" s="88" t="s">
        <v>311</v>
      </c>
      <c r="J147" s="10" t="s">
        <v>320</v>
      </c>
      <c r="K147" s="91" t="s">
        <v>321</v>
      </c>
      <c r="L147" s="88"/>
      <c r="M147" s="88"/>
      <c r="N147" s="10" t="s">
        <v>41</v>
      </c>
      <c r="O147" s="88">
        <f t="shared" si="7"/>
        <v>10</v>
      </c>
      <c r="P147" s="76">
        <v>19.14</v>
      </c>
      <c r="Q147" s="88" t="s">
        <v>26</v>
      </c>
      <c r="R147" s="88">
        <f t="shared" si="8"/>
        <v>191.4</v>
      </c>
      <c r="S147" s="88">
        <v>10</v>
      </c>
    </row>
    <row r="148" spans="1:19" ht="27.6" x14ac:dyDescent="0.3">
      <c r="A148" s="87" t="s">
        <v>176</v>
      </c>
      <c r="B148" s="87" t="s">
        <v>160</v>
      </c>
      <c r="C148" s="87" t="s">
        <v>160</v>
      </c>
      <c r="D148" s="70" t="s">
        <v>19</v>
      </c>
      <c r="E148" s="88" t="s">
        <v>126</v>
      </c>
      <c r="F148" s="89" t="s">
        <v>307</v>
      </c>
      <c r="G148" s="71" t="s">
        <v>308</v>
      </c>
      <c r="H148" s="77">
        <v>21101</v>
      </c>
      <c r="I148" s="88" t="s">
        <v>311</v>
      </c>
      <c r="J148" s="10" t="s">
        <v>322</v>
      </c>
      <c r="K148" s="91" t="s">
        <v>323</v>
      </c>
      <c r="L148" s="88"/>
      <c r="M148" s="88"/>
      <c r="N148" s="10" t="s">
        <v>32</v>
      </c>
      <c r="O148" s="88">
        <f t="shared" si="7"/>
        <v>180</v>
      </c>
      <c r="P148" s="76">
        <v>8.1199999999999992</v>
      </c>
      <c r="Q148" s="88" t="s">
        <v>26</v>
      </c>
      <c r="R148" s="88">
        <f t="shared" si="8"/>
        <v>1461.6</v>
      </c>
      <c r="S148" s="88">
        <v>180</v>
      </c>
    </row>
    <row r="149" spans="1:19" ht="27.6" x14ac:dyDescent="0.3">
      <c r="A149" s="87" t="s">
        <v>176</v>
      </c>
      <c r="B149" s="87" t="s">
        <v>160</v>
      </c>
      <c r="C149" s="87" t="s">
        <v>160</v>
      </c>
      <c r="D149" s="70" t="s">
        <v>19</v>
      </c>
      <c r="E149" s="88" t="s">
        <v>126</v>
      </c>
      <c r="F149" s="89" t="s">
        <v>307</v>
      </c>
      <c r="G149" s="71" t="s">
        <v>308</v>
      </c>
      <c r="H149" s="77">
        <v>21101</v>
      </c>
      <c r="I149" s="88" t="s">
        <v>311</v>
      </c>
      <c r="J149" s="10" t="s">
        <v>324</v>
      </c>
      <c r="K149" s="91" t="s">
        <v>325</v>
      </c>
      <c r="L149" s="88"/>
      <c r="M149" s="88"/>
      <c r="N149" s="10" t="s">
        <v>32</v>
      </c>
      <c r="O149" s="88">
        <f t="shared" si="7"/>
        <v>48</v>
      </c>
      <c r="P149" s="76">
        <v>13.557499999999999</v>
      </c>
      <c r="Q149" s="88" t="s">
        <v>26</v>
      </c>
      <c r="R149" s="88">
        <f t="shared" si="8"/>
        <v>650.76</v>
      </c>
      <c r="S149" s="88">
        <v>48</v>
      </c>
    </row>
    <row r="150" spans="1:19" ht="27.6" x14ac:dyDescent="0.3">
      <c r="A150" s="87" t="s">
        <v>176</v>
      </c>
      <c r="B150" s="87" t="s">
        <v>160</v>
      </c>
      <c r="C150" s="87" t="s">
        <v>160</v>
      </c>
      <c r="D150" s="70" t="s">
        <v>19</v>
      </c>
      <c r="E150" s="88" t="s">
        <v>126</v>
      </c>
      <c r="F150" s="89" t="s">
        <v>307</v>
      </c>
      <c r="G150" s="71" t="s">
        <v>308</v>
      </c>
      <c r="H150" s="77">
        <v>21101</v>
      </c>
      <c r="I150" s="88" t="s">
        <v>311</v>
      </c>
      <c r="J150" s="10" t="s">
        <v>326</v>
      </c>
      <c r="K150" s="91" t="s">
        <v>327</v>
      </c>
      <c r="L150" s="88"/>
      <c r="M150" s="88"/>
      <c r="N150" s="10" t="s">
        <v>32</v>
      </c>
      <c r="O150" s="88">
        <f t="shared" si="7"/>
        <v>68</v>
      </c>
      <c r="P150" s="76">
        <v>14.5</v>
      </c>
      <c r="Q150" s="88" t="s">
        <v>26</v>
      </c>
      <c r="R150" s="88">
        <f t="shared" si="8"/>
        <v>986</v>
      </c>
      <c r="S150" s="88">
        <v>68</v>
      </c>
    </row>
    <row r="151" spans="1:19" ht="27.6" x14ac:dyDescent="0.3">
      <c r="A151" s="87" t="s">
        <v>176</v>
      </c>
      <c r="B151" s="87" t="s">
        <v>160</v>
      </c>
      <c r="C151" s="87" t="s">
        <v>160</v>
      </c>
      <c r="D151" s="70" t="s">
        <v>19</v>
      </c>
      <c r="E151" s="88" t="s">
        <v>126</v>
      </c>
      <c r="F151" s="89" t="s">
        <v>307</v>
      </c>
      <c r="G151" s="71" t="s">
        <v>308</v>
      </c>
      <c r="H151" s="77">
        <v>21101</v>
      </c>
      <c r="I151" s="88" t="s">
        <v>311</v>
      </c>
      <c r="J151" s="10" t="s">
        <v>324</v>
      </c>
      <c r="K151" s="91" t="s">
        <v>325</v>
      </c>
      <c r="L151" s="88"/>
      <c r="M151" s="88"/>
      <c r="N151" s="10" t="s">
        <v>32</v>
      </c>
      <c r="O151" s="88">
        <f t="shared" si="7"/>
        <v>45</v>
      </c>
      <c r="P151" s="76">
        <v>15.8</v>
      </c>
      <c r="Q151" s="88" t="s">
        <v>26</v>
      </c>
      <c r="R151" s="88">
        <f t="shared" si="8"/>
        <v>711</v>
      </c>
      <c r="S151" s="88">
        <v>45</v>
      </c>
    </row>
    <row r="152" spans="1:19" ht="27.6" x14ac:dyDescent="0.3">
      <c r="A152" s="87" t="s">
        <v>176</v>
      </c>
      <c r="B152" s="87" t="s">
        <v>160</v>
      </c>
      <c r="C152" s="87" t="s">
        <v>160</v>
      </c>
      <c r="D152" s="70" t="s">
        <v>19</v>
      </c>
      <c r="E152" s="88" t="s">
        <v>126</v>
      </c>
      <c r="F152" s="89" t="s">
        <v>307</v>
      </c>
      <c r="G152" s="71" t="s">
        <v>308</v>
      </c>
      <c r="H152" s="77">
        <v>21101</v>
      </c>
      <c r="I152" s="88" t="s">
        <v>311</v>
      </c>
      <c r="J152" s="10" t="s">
        <v>328</v>
      </c>
      <c r="K152" s="91" t="s">
        <v>329</v>
      </c>
      <c r="L152" s="88"/>
      <c r="M152" s="88"/>
      <c r="N152" s="10" t="s">
        <v>32</v>
      </c>
      <c r="O152" s="88">
        <f t="shared" si="7"/>
        <v>20</v>
      </c>
      <c r="P152" s="76">
        <v>3.3639999999999999</v>
      </c>
      <c r="Q152" s="88" t="s">
        <v>26</v>
      </c>
      <c r="R152" s="88">
        <f t="shared" si="8"/>
        <v>67.28</v>
      </c>
      <c r="S152" s="88">
        <v>20</v>
      </c>
    </row>
    <row r="153" spans="1:19" ht="27.6" x14ac:dyDescent="0.3">
      <c r="A153" s="87" t="s">
        <v>176</v>
      </c>
      <c r="B153" s="87" t="s">
        <v>160</v>
      </c>
      <c r="C153" s="87" t="s">
        <v>160</v>
      </c>
      <c r="D153" s="70" t="s">
        <v>19</v>
      </c>
      <c r="E153" s="88" t="s">
        <v>126</v>
      </c>
      <c r="F153" s="89" t="s">
        <v>307</v>
      </c>
      <c r="G153" s="71" t="s">
        <v>308</v>
      </c>
      <c r="H153" s="77">
        <v>21101</v>
      </c>
      <c r="I153" s="88" t="s">
        <v>311</v>
      </c>
      <c r="J153" s="10" t="s">
        <v>328</v>
      </c>
      <c r="K153" s="91" t="s">
        <v>329</v>
      </c>
      <c r="L153" s="88"/>
      <c r="M153" s="88"/>
      <c r="N153" s="10" t="s">
        <v>32</v>
      </c>
      <c r="O153" s="88">
        <f t="shared" si="7"/>
        <v>230</v>
      </c>
      <c r="P153" s="76">
        <v>4.0999999999999996</v>
      </c>
      <c r="Q153" s="88" t="s">
        <v>26</v>
      </c>
      <c r="R153" s="88">
        <f t="shared" si="8"/>
        <v>942.99999999999989</v>
      </c>
      <c r="S153" s="88">
        <v>230</v>
      </c>
    </row>
    <row r="154" spans="1:19" ht="27.6" x14ac:dyDescent="0.3">
      <c r="A154" s="87" t="s">
        <v>176</v>
      </c>
      <c r="B154" s="87" t="s">
        <v>160</v>
      </c>
      <c r="C154" s="87" t="s">
        <v>160</v>
      </c>
      <c r="D154" s="70" t="s">
        <v>19</v>
      </c>
      <c r="E154" s="88" t="s">
        <v>126</v>
      </c>
      <c r="F154" s="89" t="s">
        <v>307</v>
      </c>
      <c r="G154" s="71" t="s">
        <v>308</v>
      </c>
      <c r="H154" s="77">
        <v>21101</v>
      </c>
      <c r="I154" s="88" t="s">
        <v>311</v>
      </c>
      <c r="J154" s="10" t="s">
        <v>330</v>
      </c>
      <c r="K154" s="91" t="s">
        <v>331</v>
      </c>
      <c r="L154" s="88"/>
      <c r="M154" s="88"/>
      <c r="N154" s="10" t="s">
        <v>32</v>
      </c>
      <c r="O154" s="88">
        <f t="shared" si="7"/>
        <v>200</v>
      </c>
      <c r="P154" s="76">
        <v>4.8212999999999999</v>
      </c>
      <c r="Q154" s="88" t="s">
        <v>26</v>
      </c>
      <c r="R154" s="88">
        <f t="shared" si="8"/>
        <v>964.26</v>
      </c>
      <c r="S154" s="88">
        <v>200</v>
      </c>
    </row>
    <row r="155" spans="1:19" ht="27.6" x14ac:dyDescent="0.3">
      <c r="A155" s="87" t="s">
        <v>176</v>
      </c>
      <c r="B155" s="87" t="s">
        <v>160</v>
      </c>
      <c r="C155" s="87" t="s">
        <v>160</v>
      </c>
      <c r="D155" s="70" t="s">
        <v>19</v>
      </c>
      <c r="E155" s="88" t="s">
        <v>126</v>
      </c>
      <c r="F155" s="89" t="s">
        <v>307</v>
      </c>
      <c r="G155" s="71" t="s">
        <v>308</v>
      </c>
      <c r="H155" s="77">
        <v>21101</v>
      </c>
      <c r="I155" s="88" t="s">
        <v>311</v>
      </c>
      <c r="J155" s="10" t="s">
        <v>199</v>
      </c>
      <c r="K155" s="91" t="s">
        <v>200</v>
      </c>
      <c r="L155" s="88"/>
      <c r="M155" s="88"/>
      <c r="N155" s="10" t="s">
        <v>36</v>
      </c>
      <c r="O155" s="88">
        <f t="shared" si="7"/>
        <v>3</v>
      </c>
      <c r="P155" s="76">
        <v>288.83</v>
      </c>
      <c r="Q155" s="88" t="s">
        <v>26</v>
      </c>
      <c r="R155" s="88">
        <f t="shared" si="8"/>
        <v>866.49</v>
      </c>
      <c r="S155" s="88">
        <v>3</v>
      </c>
    </row>
    <row r="156" spans="1:19" ht="27.6" x14ac:dyDescent="0.3">
      <c r="A156" s="87" t="s">
        <v>176</v>
      </c>
      <c r="B156" s="87" t="s">
        <v>160</v>
      </c>
      <c r="C156" s="87" t="s">
        <v>160</v>
      </c>
      <c r="D156" s="70" t="s">
        <v>19</v>
      </c>
      <c r="E156" s="88" t="s">
        <v>126</v>
      </c>
      <c r="F156" s="89" t="s">
        <v>307</v>
      </c>
      <c r="G156" s="71" t="s">
        <v>308</v>
      </c>
      <c r="H156" s="77">
        <v>21101</v>
      </c>
      <c r="I156" s="88" t="s">
        <v>311</v>
      </c>
      <c r="J156" s="10" t="s">
        <v>332</v>
      </c>
      <c r="K156" s="91" t="s">
        <v>333</v>
      </c>
      <c r="L156" s="88"/>
      <c r="M156" s="88"/>
      <c r="N156" s="10" t="s">
        <v>32</v>
      </c>
      <c r="O156" s="88">
        <f t="shared" si="7"/>
        <v>170</v>
      </c>
      <c r="P156" s="76">
        <v>12.47</v>
      </c>
      <c r="Q156" s="88" t="s">
        <v>26</v>
      </c>
      <c r="R156" s="88">
        <f t="shared" si="8"/>
        <v>2119.9</v>
      </c>
      <c r="S156" s="88">
        <v>170</v>
      </c>
    </row>
    <row r="157" spans="1:19" ht="27.6" x14ac:dyDescent="0.3">
      <c r="A157" s="87" t="s">
        <v>176</v>
      </c>
      <c r="B157" s="87" t="s">
        <v>160</v>
      </c>
      <c r="C157" s="87" t="s">
        <v>160</v>
      </c>
      <c r="D157" s="70" t="s">
        <v>19</v>
      </c>
      <c r="E157" s="88" t="s">
        <v>126</v>
      </c>
      <c r="F157" s="89" t="s">
        <v>307</v>
      </c>
      <c r="G157" s="71" t="s">
        <v>308</v>
      </c>
      <c r="H157" s="77">
        <v>21101</v>
      </c>
      <c r="I157" s="88" t="s">
        <v>311</v>
      </c>
      <c r="J157" s="10" t="s">
        <v>334</v>
      </c>
      <c r="K157" s="91" t="s">
        <v>335</v>
      </c>
      <c r="L157" s="88"/>
      <c r="M157" s="88"/>
      <c r="N157" s="10" t="s">
        <v>32</v>
      </c>
      <c r="O157" s="88">
        <f t="shared" si="7"/>
        <v>150</v>
      </c>
      <c r="P157" s="76">
        <v>5.3167333333333335</v>
      </c>
      <c r="Q157" s="88" t="s">
        <v>26</v>
      </c>
      <c r="R157" s="88">
        <f t="shared" si="8"/>
        <v>797.51</v>
      </c>
      <c r="S157" s="88">
        <v>150</v>
      </c>
    </row>
    <row r="158" spans="1:19" ht="27.6" x14ac:dyDescent="0.3">
      <c r="A158" s="87" t="s">
        <v>176</v>
      </c>
      <c r="B158" s="87" t="s">
        <v>160</v>
      </c>
      <c r="C158" s="87" t="s">
        <v>160</v>
      </c>
      <c r="D158" s="70" t="s">
        <v>19</v>
      </c>
      <c r="E158" s="88" t="s">
        <v>126</v>
      </c>
      <c r="F158" s="89" t="s">
        <v>307</v>
      </c>
      <c r="G158" s="71" t="s">
        <v>308</v>
      </c>
      <c r="H158" s="77">
        <v>21101</v>
      </c>
      <c r="I158" s="88" t="s">
        <v>311</v>
      </c>
      <c r="J158" s="10" t="s">
        <v>336</v>
      </c>
      <c r="K158" s="91" t="s">
        <v>337</v>
      </c>
      <c r="L158" s="88"/>
      <c r="M158" s="88"/>
      <c r="N158" s="10" t="s">
        <v>32</v>
      </c>
      <c r="O158" s="88">
        <f t="shared" si="7"/>
        <v>10</v>
      </c>
      <c r="P158" s="76">
        <v>173.13</v>
      </c>
      <c r="Q158" s="88" t="s">
        <v>26</v>
      </c>
      <c r="R158" s="88">
        <f t="shared" si="8"/>
        <v>1731.3</v>
      </c>
      <c r="S158" s="88">
        <v>10</v>
      </c>
    </row>
    <row r="159" spans="1:19" ht="27.6" x14ac:dyDescent="0.3">
      <c r="A159" s="87" t="s">
        <v>176</v>
      </c>
      <c r="B159" s="87" t="s">
        <v>160</v>
      </c>
      <c r="C159" s="87" t="s">
        <v>160</v>
      </c>
      <c r="D159" s="70" t="s">
        <v>19</v>
      </c>
      <c r="E159" s="88" t="s">
        <v>263</v>
      </c>
      <c r="F159" s="89" t="s">
        <v>338</v>
      </c>
      <c r="G159" s="71" t="s">
        <v>339</v>
      </c>
      <c r="H159" s="77">
        <v>26103</v>
      </c>
      <c r="I159" s="88"/>
      <c r="J159" s="10" t="s">
        <v>340</v>
      </c>
      <c r="K159" s="91" t="s">
        <v>341</v>
      </c>
      <c r="L159" s="88"/>
      <c r="M159" s="88"/>
      <c r="N159" s="10" t="s">
        <v>241</v>
      </c>
      <c r="O159" s="88">
        <f>SUM(S159:AD159)</f>
        <v>52</v>
      </c>
      <c r="P159" s="76">
        <v>100</v>
      </c>
      <c r="Q159" s="88" t="s">
        <v>26</v>
      </c>
      <c r="R159" s="88">
        <f>O159*P159</f>
        <v>5200</v>
      </c>
      <c r="S159" s="88">
        <v>52</v>
      </c>
    </row>
    <row r="160" spans="1:19" ht="27.6" x14ac:dyDescent="0.3">
      <c r="A160" s="87" t="s">
        <v>176</v>
      </c>
      <c r="B160" s="87" t="s">
        <v>160</v>
      </c>
      <c r="C160" s="87" t="s">
        <v>160</v>
      </c>
      <c r="D160" s="70" t="s">
        <v>19</v>
      </c>
      <c r="E160" s="88" t="s">
        <v>124</v>
      </c>
      <c r="F160" s="89" t="s">
        <v>342</v>
      </c>
      <c r="G160" s="71" t="s">
        <v>142</v>
      </c>
      <c r="H160" s="77">
        <v>21101</v>
      </c>
      <c r="I160" s="88" t="s">
        <v>311</v>
      </c>
      <c r="J160" s="10" t="s">
        <v>196</v>
      </c>
      <c r="K160" s="91" t="s">
        <v>197</v>
      </c>
      <c r="L160" s="88"/>
      <c r="M160" s="88"/>
      <c r="N160" s="10" t="s">
        <v>36</v>
      </c>
      <c r="O160" s="88">
        <f>SUM(S160:AD160)</f>
        <v>20</v>
      </c>
      <c r="P160" s="76">
        <v>80.039999999999992</v>
      </c>
      <c r="Q160" s="88" t="s">
        <v>26</v>
      </c>
      <c r="R160" s="88">
        <f>O160*P160</f>
        <v>1600.7999999999997</v>
      </c>
      <c r="S160" s="88">
        <v>20</v>
      </c>
    </row>
    <row r="161" spans="1:19" ht="27.6" x14ac:dyDescent="0.3">
      <c r="A161" s="87" t="s">
        <v>176</v>
      </c>
      <c r="B161" s="87" t="s">
        <v>160</v>
      </c>
      <c r="C161" s="87" t="s">
        <v>160</v>
      </c>
      <c r="D161" s="70" t="s">
        <v>19</v>
      </c>
      <c r="E161" s="88" t="s">
        <v>124</v>
      </c>
      <c r="F161" s="89" t="s">
        <v>342</v>
      </c>
      <c r="G161" s="71" t="s">
        <v>142</v>
      </c>
      <c r="H161" s="77">
        <v>21101</v>
      </c>
      <c r="I161" s="88" t="s">
        <v>311</v>
      </c>
      <c r="J161" s="10" t="s">
        <v>343</v>
      </c>
      <c r="K161" s="91" t="s">
        <v>344</v>
      </c>
      <c r="L161" s="88"/>
      <c r="M161" s="88"/>
      <c r="N161" s="10" t="s">
        <v>36</v>
      </c>
      <c r="O161" s="88">
        <f t="shared" ref="O161:O180" si="9">SUM(S161:AD161)</f>
        <v>2</v>
      </c>
      <c r="P161" s="76">
        <v>207.64</v>
      </c>
      <c r="Q161" s="88" t="s">
        <v>26</v>
      </c>
      <c r="R161" s="88">
        <f t="shared" ref="R161:R180" si="10">O161*P161</f>
        <v>415.28</v>
      </c>
      <c r="S161" s="88">
        <v>2</v>
      </c>
    </row>
    <row r="162" spans="1:19" ht="27.6" x14ac:dyDescent="0.3">
      <c r="A162" s="87" t="s">
        <v>176</v>
      </c>
      <c r="B162" s="87" t="s">
        <v>160</v>
      </c>
      <c r="C162" s="87" t="s">
        <v>160</v>
      </c>
      <c r="D162" s="70" t="s">
        <v>19</v>
      </c>
      <c r="E162" s="88" t="s">
        <v>124</v>
      </c>
      <c r="F162" s="89" t="s">
        <v>342</v>
      </c>
      <c r="G162" s="71" t="s">
        <v>142</v>
      </c>
      <c r="H162" s="77">
        <v>21101</v>
      </c>
      <c r="I162" s="88" t="s">
        <v>311</v>
      </c>
      <c r="J162" s="10" t="s">
        <v>343</v>
      </c>
      <c r="K162" s="91" t="s">
        <v>344</v>
      </c>
      <c r="L162" s="88"/>
      <c r="M162" s="88"/>
      <c r="N162" s="10" t="s">
        <v>36</v>
      </c>
      <c r="O162" s="88">
        <f t="shared" si="9"/>
        <v>2</v>
      </c>
      <c r="P162" s="76">
        <v>229.68</v>
      </c>
      <c r="Q162" s="88" t="s">
        <v>26</v>
      </c>
      <c r="R162" s="88">
        <f t="shared" si="10"/>
        <v>459.36</v>
      </c>
      <c r="S162" s="88">
        <v>2</v>
      </c>
    </row>
    <row r="163" spans="1:19" ht="27.6" x14ac:dyDescent="0.3">
      <c r="A163" s="87" t="s">
        <v>176</v>
      </c>
      <c r="B163" s="87" t="s">
        <v>160</v>
      </c>
      <c r="C163" s="87" t="s">
        <v>160</v>
      </c>
      <c r="D163" s="70" t="s">
        <v>19</v>
      </c>
      <c r="E163" s="88" t="s">
        <v>124</v>
      </c>
      <c r="F163" s="89" t="s">
        <v>342</v>
      </c>
      <c r="G163" s="71" t="s">
        <v>142</v>
      </c>
      <c r="H163" s="77">
        <v>21101</v>
      </c>
      <c r="I163" s="88" t="s">
        <v>311</v>
      </c>
      <c r="J163" s="10" t="s">
        <v>322</v>
      </c>
      <c r="K163" s="91" t="s">
        <v>323</v>
      </c>
      <c r="L163" s="88"/>
      <c r="M163" s="88"/>
      <c r="N163" s="10" t="s">
        <v>32</v>
      </c>
      <c r="O163" s="88">
        <f t="shared" si="9"/>
        <v>12</v>
      </c>
      <c r="P163" s="76">
        <v>7.9574999999999996</v>
      </c>
      <c r="Q163" s="88" t="s">
        <v>26</v>
      </c>
      <c r="R163" s="88">
        <f t="shared" si="10"/>
        <v>95.49</v>
      </c>
      <c r="S163" s="88">
        <v>12</v>
      </c>
    </row>
    <row r="164" spans="1:19" ht="27.6" x14ac:dyDescent="0.3">
      <c r="A164" s="87" t="s">
        <v>176</v>
      </c>
      <c r="B164" s="87" t="s">
        <v>160</v>
      </c>
      <c r="C164" s="87" t="s">
        <v>160</v>
      </c>
      <c r="D164" s="70" t="s">
        <v>19</v>
      </c>
      <c r="E164" s="88" t="s">
        <v>124</v>
      </c>
      <c r="F164" s="89" t="s">
        <v>342</v>
      </c>
      <c r="G164" s="71" t="s">
        <v>142</v>
      </c>
      <c r="H164" s="77">
        <v>21101</v>
      </c>
      <c r="I164" s="88" t="s">
        <v>311</v>
      </c>
      <c r="J164" s="10" t="s">
        <v>343</v>
      </c>
      <c r="K164" s="91" t="s">
        <v>344</v>
      </c>
      <c r="L164" s="88"/>
      <c r="M164" s="88"/>
      <c r="N164" s="10" t="s">
        <v>36</v>
      </c>
      <c r="O164" s="88">
        <f t="shared" si="9"/>
        <v>1</v>
      </c>
      <c r="P164" s="76">
        <v>207.64</v>
      </c>
      <c r="Q164" s="88" t="s">
        <v>26</v>
      </c>
      <c r="R164" s="88">
        <f t="shared" si="10"/>
        <v>207.64</v>
      </c>
      <c r="S164" s="88">
        <v>1</v>
      </c>
    </row>
    <row r="165" spans="1:19" ht="27.6" x14ac:dyDescent="0.3">
      <c r="A165" s="87" t="s">
        <v>176</v>
      </c>
      <c r="B165" s="87" t="s">
        <v>160</v>
      </c>
      <c r="C165" s="87" t="s">
        <v>160</v>
      </c>
      <c r="D165" s="70" t="s">
        <v>19</v>
      </c>
      <c r="E165" s="88" t="s">
        <v>124</v>
      </c>
      <c r="F165" s="89" t="s">
        <v>342</v>
      </c>
      <c r="G165" s="71" t="s">
        <v>142</v>
      </c>
      <c r="H165" s="77">
        <v>21101</v>
      </c>
      <c r="I165" s="88" t="s">
        <v>311</v>
      </c>
      <c r="J165" s="10" t="s">
        <v>345</v>
      </c>
      <c r="K165" s="91" t="s">
        <v>346</v>
      </c>
      <c r="L165" s="88"/>
      <c r="M165" s="88"/>
      <c r="N165" s="10" t="s">
        <v>32</v>
      </c>
      <c r="O165" s="88">
        <f t="shared" si="9"/>
        <v>2</v>
      </c>
      <c r="P165" s="76">
        <v>416.44</v>
      </c>
      <c r="Q165" s="88" t="s">
        <v>26</v>
      </c>
      <c r="R165" s="88">
        <f t="shared" si="10"/>
        <v>832.88</v>
      </c>
      <c r="S165" s="88">
        <v>2</v>
      </c>
    </row>
    <row r="166" spans="1:19" ht="27.6" x14ac:dyDescent="0.3">
      <c r="A166" s="87" t="s">
        <v>176</v>
      </c>
      <c r="B166" s="87" t="s">
        <v>160</v>
      </c>
      <c r="C166" s="87" t="s">
        <v>160</v>
      </c>
      <c r="D166" s="70" t="s">
        <v>19</v>
      </c>
      <c r="E166" s="88" t="s">
        <v>124</v>
      </c>
      <c r="F166" s="89" t="s">
        <v>342</v>
      </c>
      <c r="G166" s="71" t="s">
        <v>142</v>
      </c>
      <c r="H166" s="77">
        <v>21101</v>
      </c>
      <c r="I166" s="88" t="s">
        <v>311</v>
      </c>
      <c r="J166" s="10" t="s">
        <v>347</v>
      </c>
      <c r="K166" s="91" t="s">
        <v>348</v>
      </c>
      <c r="L166" s="88"/>
      <c r="M166" s="88"/>
      <c r="N166" s="10" t="s">
        <v>32</v>
      </c>
      <c r="O166" s="88">
        <f t="shared" si="9"/>
        <v>2</v>
      </c>
      <c r="P166" s="76">
        <v>30.844999999999999</v>
      </c>
      <c r="Q166" s="88" t="s">
        <v>26</v>
      </c>
      <c r="R166" s="88">
        <f t="shared" si="10"/>
        <v>61.69</v>
      </c>
      <c r="S166" s="88">
        <v>2</v>
      </c>
    </row>
    <row r="167" spans="1:19" ht="27.6" x14ac:dyDescent="0.3">
      <c r="A167" s="87" t="s">
        <v>176</v>
      </c>
      <c r="B167" s="87" t="s">
        <v>160</v>
      </c>
      <c r="C167" s="87" t="s">
        <v>160</v>
      </c>
      <c r="D167" s="70" t="s">
        <v>19</v>
      </c>
      <c r="E167" s="88" t="s">
        <v>124</v>
      </c>
      <c r="F167" s="89" t="s">
        <v>342</v>
      </c>
      <c r="G167" s="71" t="s">
        <v>142</v>
      </c>
      <c r="H167" s="77">
        <v>21101</v>
      </c>
      <c r="I167" s="88" t="s">
        <v>311</v>
      </c>
      <c r="J167" s="10" t="s">
        <v>349</v>
      </c>
      <c r="K167" s="91" t="s">
        <v>350</v>
      </c>
      <c r="L167" s="88"/>
      <c r="M167" s="88"/>
      <c r="N167" s="10" t="s">
        <v>32</v>
      </c>
      <c r="O167" s="88">
        <f t="shared" si="9"/>
        <v>2</v>
      </c>
      <c r="P167" s="76">
        <v>37.85</v>
      </c>
      <c r="Q167" s="88" t="s">
        <v>26</v>
      </c>
      <c r="R167" s="88">
        <f t="shared" si="10"/>
        <v>75.7</v>
      </c>
      <c r="S167" s="88">
        <v>2</v>
      </c>
    </row>
    <row r="168" spans="1:19" ht="27.6" x14ac:dyDescent="0.3">
      <c r="A168" s="87" t="s">
        <v>176</v>
      </c>
      <c r="B168" s="87" t="s">
        <v>160</v>
      </c>
      <c r="C168" s="87" t="s">
        <v>160</v>
      </c>
      <c r="D168" s="70" t="s">
        <v>19</v>
      </c>
      <c r="E168" s="88" t="s">
        <v>124</v>
      </c>
      <c r="F168" s="89" t="s">
        <v>342</v>
      </c>
      <c r="G168" s="71" t="s">
        <v>142</v>
      </c>
      <c r="H168" s="77">
        <v>21101</v>
      </c>
      <c r="I168" s="88" t="s">
        <v>311</v>
      </c>
      <c r="J168" s="10" t="s">
        <v>351</v>
      </c>
      <c r="K168" s="91" t="s">
        <v>352</v>
      </c>
      <c r="L168" s="88"/>
      <c r="M168" s="88"/>
      <c r="N168" s="10" t="s">
        <v>32</v>
      </c>
      <c r="O168" s="88">
        <f t="shared" si="9"/>
        <v>6</v>
      </c>
      <c r="P168" s="76">
        <v>37.699999999999996</v>
      </c>
      <c r="Q168" s="88" t="s">
        <v>26</v>
      </c>
      <c r="R168" s="88">
        <f t="shared" si="10"/>
        <v>226.2</v>
      </c>
      <c r="S168" s="88">
        <v>6</v>
      </c>
    </row>
    <row r="169" spans="1:19" ht="27.6" x14ac:dyDescent="0.3">
      <c r="A169" s="87" t="s">
        <v>176</v>
      </c>
      <c r="B169" s="87" t="s">
        <v>160</v>
      </c>
      <c r="C169" s="87" t="s">
        <v>160</v>
      </c>
      <c r="D169" s="70" t="s">
        <v>19</v>
      </c>
      <c r="E169" s="88" t="s">
        <v>124</v>
      </c>
      <c r="F169" s="89" t="s">
        <v>342</v>
      </c>
      <c r="G169" s="71" t="s">
        <v>142</v>
      </c>
      <c r="H169" s="77">
        <v>21101</v>
      </c>
      <c r="I169" s="88" t="s">
        <v>311</v>
      </c>
      <c r="J169" s="10" t="s">
        <v>74</v>
      </c>
      <c r="K169" s="91" t="s">
        <v>75</v>
      </c>
      <c r="L169" s="88"/>
      <c r="M169" s="88"/>
      <c r="N169" s="10" t="s">
        <v>36</v>
      </c>
      <c r="O169" s="88">
        <f t="shared" si="9"/>
        <v>3</v>
      </c>
      <c r="P169" s="76">
        <v>67.28</v>
      </c>
      <c r="Q169" s="88" t="s">
        <v>26</v>
      </c>
      <c r="R169" s="88">
        <f t="shared" si="10"/>
        <v>201.84</v>
      </c>
      <c r="S169" s="88">
        <v>3</v>
      </c>
    </row>
    <row r="170" spans="1:19" ht="27.6" x14ac:dyDescent="0.3">
      <c r="A170" s="87" t="s">
        <v>176</v>
      </c>
      <c r="B170" s="87" t="s">
        <v>160</v>
      </c>
      <c r="C170" s="87" t="s">
        <v>160</v>
      </c>
      <c r="D170" s="70" t="s">
        <v>19</v>
      </c>
      <c r="E170" s="88" t="s">
        <v>124</v>
      </c>
      <c r="F170" s="89" t="s">
        <v>342</v>
      </c>
      <c r="G170" s="71" t="s">
        <v>142</v>
      </c>
      <c r="H170" s="77">
        <v>21101</v>
      </c>
      <c r="I170" s="88" t="s">
        <v>311</v>
      </c>
      <c r="J170" s="10" t="s">
        <v>316</v>
      </c>
      <c r="K170" s="91" t="s">
        <v>317</v>
      </c>
      <c r="L170" s="88"/>
      <c r="M170" s="88"/>
      <c r="N170" s="10" t="s">
        <v>32</v>
      </c>
      <c r="O170" s="88">
        <f t="shared" si="9"/>
        <v>3</v>
      </c>
      <c r="P170" s="76">
        <v>46.166666666666664</v>
      </c>
      <c r="Q170" s="88" t="s">
        <v>26</v>
      </c>
      <c r="R170" s="88">
        <f t="shared" si="10"/>
        <v>138.5</v>
      </c>
      <c r="S170" s="88">
        <v>3</v>
      </c>
    </row>
    <row r="171" spans="1:19" ht="27.6" x14ac:dyDescent="0.3">
      <c r="A171" s="87" t="s">
        <v>176</v>
      </c>
      <c r="B171" s="87" t="s">
        <v>160</v>
      </c>
      <c r="C171" s="87" t="s">
        <v>160</v>
      </c>
      <c r="D171" s="70" t="s">
        <v>19</v>
      </c>
      <c r="E171" s="88" t="s">
        <v>124</v>
      </c>
      <c r="F171" s="89" t="s">
        <v>342</v>
      </c>
      <c r="G171" s="71" t="s">
        <v>142</v>
      </c>
      <c r="H171" s="77">
        <v>21101</v>
      </c>
      <c r="I171" s="88" t="s">
        <v>311</v>
      </c>
      <c r="J171" s="10" t="s">
        <v>353</v>
      </c>
      <c r="K171" s="91" t="s">
        <v>354</v>
      </c>
      <c r="L171" s="88"/>
      <c r="M171" s="88"/>
      <c r="N171" s="10" t="s">
        <v>32</v>
      </c>
      <c r="O171" s="88">
        <f t="shared" si="9"/>
        <v>5</v>
      </c>
      <c r="P171" s="76">
        <v>36.853999999999999</v>
      </c>
      <c r="Q171" s="88" t="s">
        <v>26</v>
      </c>
      <c r="R171" s="88">
        <f t="shared" si="10"/>
        <v>184.26999999999998</v>
      </c>
      <c r="S171" s="88">
        <v>5</v>
      </c>
    </row>
    <row r="172" spans="1:19" ht="27.6" x14ac:dyDescent="0.3">
      <c r="A172" s="87" t="s">
        <v>176</v>
      </c>
      <c r="B172" s="87" t="s">
        <v>160</v>
      </c>
      <c r="C172" s="87" t="s">
        <v>160</v>
      </c>
      <c r="D172" s="70" t="s">
        <v>19</v>
      </c>
      <c r="E172" s="88" t="s">
        <v>124</v>
      </c>
      <c r="F172" s="89" t="s">
        <v>342</v>
      </c>
      <c r="G172" s="71" t="s">
        <v>142</v>
      </c>
      <c r="H172" s="77">
        <v>21101</v>
      </c>
      <c r="I172" s="88" t="s">
        <v>311</v>
      </c>
      <c r="J172" s="10" t="s">
        <v>355</v>
      </c>
      <c r="K172" s="91" t="s">
        <v>356</v>
      </c>
      <c r="L172" s="88"/>
      <c r="M172" s="88"/>
      <c r="N172" s="10" t="s">
        <v>32</v>
      </c>
      <c r="O172" s="88">
        <f t="shared" si="9"/>
        <v>10</v>
      </c>
      <c r="P172" s="76">
        <v>1.972</v>
      </c>
      <c r="Q172" s="88" t="s">
        <v>26</v>
      </c>
      <c r="R172" s="88">
        <f t="shared" si="10"/>
        <v>19.72</v>
      </c>
      <c r="S172" s="88">
        <v>10</v>
      </c>
    </row>
    <row r="173" spans="1:19" ht="27.6" x14ac:dyDescent="0.3">
      <c r="A173" s="87" t="s">
        <v>176</v>
      </c>
      <c r="B173" s="87" t="s">
        <v>160</v>
      </c>
      <c r="C173" s="87" t="s">
        <v>160</v>
      </c>
      <c r="D173" s="70" t="s">
        <v>19</v>
      </c>
      <c r="E173" s="88" t="s">
        <v>124</v>
      </c>
      <c r="F173" s="89" t="s">
        <v>342</v>
      </c>
      <c r="G173" s="71" t="s">
        <v>142</v>
      </c>
      <c r="H173" s="77">
        <v>21101</v>
      </c>
      <c r="I173" s="88" t="s">
        <v>311</v>
      </c>
      <c r="J173" s="10" t="s">
        <v>357</v>
      </c>
      <c r="K173" s="91" t="s">
        <v>358</v>
      </c>
      <c r="L173" s="88"/>
      <c r="M173" s="88"/>
      <c r="N173" s="10" t="s">
        <v>41</v>
      </c>
      <c r="O173" s="88">
        <f t="shared" si="9"/>
        <v>1</v>
      </c>
      <c r="P173" s="76">
        <v>27.28</v>
      </c>
      <c r="Q173" s="88" t="s">
        <v>26</v>
      </c>
      <c r="R173" s="88">
        <f t="shared" si="10"/>
        <v>27.28</v>
      </c>
      <c r="S173" s="88">
        <v>1</v>
      </c>
    </row>
    <row r="174" spans="1:19" ht="27.6" x14ac:dyDescent="0.3">
      <c r="A174" s="87" t="s">
        <v>176</v>
      </c>
      <c r="B174" s="87" t="s">
        <v>160</v>
      </c>
      <c r="C174" s="87" t="s">
        <v>160</v>
      </c>
      <c r="D174" s="70" t="s">
        <v>19</v>
      </c>
      <c r="E174" s="88" t="s">
        <v>124</v>
      </c>
      <c r="F174" s="89" t="s">
        <v>342</v>
      </c>
      <c r="G174" s="71" t="s">
        <v>142</v>
      </c>
      <c r="H174" s="77">
        <v>21101</v>
      </c>
      <c r="I174" s="88" t="s">
        <v>311</v>
      </c>
      <c r="J174" s="10" t="s">
        <v>318</v>
      </c>
      <c r="K174" s="91" t="s">
        <v>319</v>
      </c>
      <c r="L174" s="88"/>
      <c r="M174" s="88"/>
      <c r="N174" s="10" t="s">
        <v>41</v>
      </c>
      <c r="O174" s="88">
        <f t="shared" si="9"/>
        <v>2</v>
      </c>
      <c r="P174" s="76">
        <v>10.210000000000001</v>
      </c>
      <c r="Q174" s="88" t="s">
        <v>26</v>
      </c>
      <c r="R174" s="88">
        <f t="shared" si="10"/>
        <v>20.420000000000002</v>
      </c>
      <c r="S174" s="88">
        <v>2</v>
      </c>
    </row>
    <row r="175" spans="1:19" ht="27.6" x14ac:dyDescent="0.3">
      <c r="A175" s="87" t="s">
        <v>176</v>
      </c>
      <c r="B175" s="87" t="s">
        <v>160</v>
      </c>
      <c r="C175" s="87" t="s">
        <v>160</v>
      </c>
      <c r="D175" s="70" t="s">
        <v>19</v>
      </c>
      <c r="E175" s="88" t="s">
        <v>124</v>
      </c>
      <c r="F175" s="89" t="s">
        <v>342</v>
      </c>
      <c r="G175" s="71" t="s">
        <v>142</v>
      </c>
      <c r="H175" s="77">
        <v>21101</v>
      </c>
      <c r="I175" s="88" t="s">
        <v>311</v>
      </c>
      <c r="J175" s="10" t="s">
        <v>359</v>
      </c>
      <c r="K175" s="91" t="s">
        <v>360</v>
      </c>
      <c r="L175" s="88"/>
      <c r="M175" s="88"/>
      <c r="N175" s="10" t="s">
        <v>32</v>
      </c>
      <c r="O175" s="88">
        <f t="shared" si="9"/>
        <v>3</v>
      </c>
      <c r="P175" s="76">
        <v>30.253333333333334</v>
      </c>
      <c r="Q175" s="88" t="s">
        <v>26</v>
      </c>
      <c r="R175" s="88">
        <f t="shared" si="10"/>
        <v>90.76</v>
      </c>
      <c r="S175" s="88">
        <v>3</v>
      </c>
    </row>
    <row r="176" spans="1:19" ht="27.6" x14ac:dyDescent="0.3">
      <c r="A176" s="87" t="s">
        <v>176</v>
      </c>
      <c r="B176" s="87" t="s">
        <v>160</v>
      </c>
      <c r="C176" s="87" t="s">
        <v>160</v>
      </c>
      <c r="D176" s="70" t="s">
        <v>19</v>
      </c>
      <c r="E176" s="88" t="s">
        <v>124</v>
      </c>
      <c r="F176" s="89" t="s">
        <v>342</v>
      </c>
      <c r="G176" s="71" t="s">
        <v>142</v>
      </c>
      <c r="H176" s="77">
        <v>21101</v>
      </c>
      <c r="I176" s="88" t="s">
        <v>311</v>
      </c>
      <c r="J176" s="10" t="s">
        <v>361</v>
      </c>
      <c r="K176" s="91" t="s">
        <v>362</v>
      </c>
      <c r="L176" s="88"/>
      <c r="M176" s="88"/>
      <c r="N176" s="10" t="s">
        <v>32</v>
      </c>
      <c r="O176" s="88">
        <f t="shared" si="9"/>
        <v>2</v>
      </c>
      <c r="P176" s="76">
        <v>132.57499999999999</v>
      </c>
      <c r="Q176" s="88" t="s">
        <v>26</v>
      </c>
      <c r="R176" s="88">
        <f t="shared" si="10"/>
        <v>265.14999999999998</v>
      </c>
      <c r="S176" s="88">
        <v>2</v>
      </c>
    </row>
    <row r="177" spans="1:19" ht="27.6" x14ac:dyDescent="0.3">
      <c r="A177" s="87" t="s">
        <v>176</v>
      </c>
      <c r="B177" s="87" t="s">
        <v>160</v>
      </c>
      <c r="C177" s="87" t="s">
        <v>160</v>
      </c>
      <c r="D177" s="70" t="s">
        <v>19</v>
      </c>
      <c r="E177" s="88" t="s">
        <v>124</v>
      </c>
      <c r="F177" s="89" t="s">
        <v>342</v>
      </c>
      <c r="G177" s="71" t="s">
        <v>142</v>
      </c>
      <c r="H177" s="77">
        <v>21101</v>
      </c>
      <c r="I177" s="88" t="s">
        <v>311</v>
      </c>
      <c r="J177" s="10" t="s">
        <v>363</v>
      </c>
      <c r="K177" s="91" t="s">
        <v>364</v>
      </c>
      <c r="L177" s="88"/>
      <c r="M177" s="88"/>
      <c r="N177" s="10" t="s">
        <v>32</v>
      </c>
      <c r="O177" s="88">
        <f t="shared" si="9"/>
        <v>2</v>
      </c>
      <c r="P177" s="76">
        <v>27.26</v>
      </c>
      <c r="Q177" s="88" t="s">
        <v>26</v>
      </c>
      <c r="R177" s="88">
        <f t="shared" si="10"/>
        <v>54.52</v>
      </c>
      <c r="S177" s="88">
        <v>2</v>
      </c>
    </row>
    <row r="178" spans="1:19" ht="27.6" x14ac:dyDescent="0.3">
      <c r="A178" s="87" t="s">
        <v>176</v>
      </c>
      <c r="B178" s="87" t="s">
        <v>160</v>
      </c>
      <c r="C178" s="87" t="s">
        <v>160</v>
      </c>
      <c r="D178" s="70" t="s">
        <v>19</v>
      </c>
      <c r="E178" s="88" t="s">
        <v>124</v>
      </c>
      <c r="F178" s="89" t="s">
        <v>342</v>
      </c>
      <c r="G178" s="71" t="s">
        <v>142</v>
      </c>
      <c r="H178" s="77">
        <v>21101</v>
      </c>
      <c r="I178" s="88" t="s">
        <v>311</v>
      </c>
      <c r="J178" s="10" t="s">
        <v>365</v>
      </c>
      <c r="K178" s="91" t="s">
        <v>366</v>
      </c>
      <c r="L178" s="88"/>
      <c r="M178" s="88"/>
      <c r="N178" s="10" t="s">
        <v>32</v>
      </c>
      <c r="O178" s="88">
        <f t="shared" si="9"/>
        <v>12</v>
      </c>
      <c r="P178" s="76">
        <v>22.040000000000003</v>
      </c>
      <c r="Q178" s="88" t="s">
        <v>26</v>
      </c>
      <c r="R178" s="88">
        <f t="shared" si="10"/>
        <v>264.48</v>
      </c>
      <c r="S178" s="88">
        <v>12</v>
      </c>
    </row>
    <row r="179" spans="1:19" ht="27.6" x14ac:dyDescent="0.3">
      <c r="A179" s="87" t="s">
        <v>176</v>
      </c>
      <c r="B179" s="87" t="s">
        <v>160</v>
      </c>
      <c r="C179" s="87" t="s">
        <v>160</v>
      </c>
      <c r="D179" s="70" t="s">
        <v>19</v>
      </c>
      <c r="E179" s="88" t="s">
        <v>124</v>
      </c>
      <c r="F179" s="89" t="s">
        <v>342</v>
      </c>
      <c r="G179" s="71" t="s">
        <v>142</v>
      </c>
      <c r="H179" s="77">
        <v>21101</v>
      </c>
      <c r="I179" s="88" t="s">
        <v>311</v>
      </c>
      <c r="J179" s="10" t="s">
        <v>367</v>
      </c>
      <c r="K179" s="91" t="s">
        <v>368</v>
      </c>
      <c r="L179" s="88"/>
      <c r="M179" s="88"/>
      <c r="N179" s="10" t="s">
        <v>32</v>
      </c>
      <c r="O179" s="88">
        <f t="shared" si="9"/>
        <v>6</v>
      </c>
      <c r="P179" s="76">
        <v>16.239999999999998</v>
      </c>
      <c r="Q179" s="88" t="s">
        <v>26</v>
      </c>
      <c r="R179" s="88">
        <f t="shared" si="10"/>
        <v>97.44</v>
      </c>
      <c r="S179" s="88">
        <v>6</v>
      </c>
    </row>
    <row r="180" spans="1:19" ht="27.6" x14ac:dyDescent="0.3">
      <c r="A180" s="87" t="s">
        <v>176</v>
      </c>
      <c r="B180" s="87" t="s">
        <v>160</v>
      </c>
      <c r="C180" s="87" t="s">
        <v>160</v>
      </c>
      <c r="D180" s="70" t="s">
        <v>19</v>
      </c>
      <c r="E180" s="88" t="s">
        <v>124</v>
      </c>
      <c r="F180" s="89" t="s">
        <v>342</v>
      </c>
      <c r="G180" s="71" t="s">
        <v>142</v>
      </c>
      <c r="H180" s="77">
        <v>21101</v>
      </c>
      <c r="I180" s="88" t="s">
        <v>311</v>
      </c>
      <c r="J180" s="10" t="s">
        <v>369</v>
      </c>
      <c r="K180" s="91" t="s">
        <v>370</v>
      </c>
      <c r="L180" s="88"/>
      <c r="M180" s="88"/>
      <c r="N180" s="10" t="s">
        <v>67</v>
      </c>
      <c r="O180" s="88">
        <f t="shared" si="9"/>
        <v>3</v>
      </c>
      <c r="P180" s="76">
        <v>7.7833333333333341</v>
      </c>
      <c r="Q180" s="88" t="s">
        <v>26</v>
      </c>
      <c r="R180" s="88">
        <f t="shared" si="10"/>
        <v>23.35</v>
      </c>
      <c r="S180" s="88">
        <v>3</v>
      </c>
    </row>
    <row r="181" spans="1:19" ht="28.8" x14ac:dyDescent="0.3">
      <c r="A181" s="87" t="s">
        <v>176</v>
      </c>
      <c r="B181" s="87" t="s">
        <v>160</v>
      </c>
      <c r="C181" s="87" t="s">
        <v>160</v>
      </c>
      <c r="D181" s="70" t="s">
        <v>19</v>
      </c>
      <c r="E181" s="88" t="s">
        <v>124</v>
      </c>
      <c r="F181" s="89" t="s">
        <v>342</v>
      </c>
      <c r="G181" s="71" t="s">
        <v>142</v>
      </c>
      <c r="H181" s="77">
        <v>26102</v>
      </c>
      <c r="I181" s="88"/>
      <c r="J181" s="10" t="s">
        <v>371</v>
      </c>
      <c r="K181" s="92" t="s">
        <v>372</v>
      </c>
      <c r="L181" s="88"/>
      <c r="M181" s="88"/>
      <c r="N181" s="10" t="s">
        <v>241</v>
      </c>
      <c r="O181" s="88">
        <f>SUM(S181:AD181)</f>
        <v>85</v>
      </c>
      <c r="P181" s="76">
        <v>100</v>
      </c>
      <c r="Q181" s="88" t="s">
        <v>26</v>
      </c>
      <c r="R181" s="88">
        <f>O181*P181</f>
        <v>8500</v>
      </c>
      <c r="S181" s="88">
        <v>85</v>
      </c>
    </row>
    <row r="182" spans="1:19" ht="41.4" x14ac:dyDescent="0.3">
      <c r="A182" s="87" t="s">
        <v>176</v>
      </c>
      <c r="B182" s="87" t="s">
        <v>160</v>
      </c>
      <c r="C182" s="87" t="s">
        <v>160</v>
      </c>
      <c r="D182" s="70" t="s">
        <v>19</v>
      </c>
      <c r="E182" s="88" t="s">
        <v>20</v>
      </c>
      <c r="F182" s="89" t="s">
        <v>338</v>
      </c>
      <c r="G182" s="71" t="s">
        <v>27</v>
      </c>
      <c r="H182" s="77">
        <v>22104</v>
      </c>
      <c r="I182" s="88" t="s">
        <v>373</v>
      </c>
      <c r="J182" s="72" t="s">
        <v>57</v>
      </c>
      <c r="K182" s="91" t="s">
        <v>58</v>
      </c>
      <c r="L182" s="76"/>
      <c r="M182" s="77"/>
      <c r="N182" s="10" t="s">
        <v>241</v>
      </c>
      <c r="O182" s="93">
        <f>SUM(S182:AD182)</f>
        <v>100</v>
      </c>
      <c r="P182" s="76">
        <v>20</v>
      </c>
      <c r="Q182" s="88" t="s">
        <v>26</v>
      </c>
      <c r="R182" s="76">
        <f t="shared" ref="R182:R196" si="11">O182*P182</f>
        <v>2000</v>
      </c>
      <c r="S182" s="88">
        <v>100</v>
      </c>
    </row>
    <row r="183" spans="1:19" ht="27.6" x14ac:dyDescent="0.3">
      <c r="A183" s="87" t="s">
        <v>176</v>
      </c>
      <c r="B183" s="87" t="s">
        <v>160</v>
      </c>
      <c r="C183" s="87" t="s">
        <v>160</v>
      </c>
      <c r="D183" s="70" t="s">
        <v>19</v>
      </c>
      <c r="E183" s="88" t="s">
        <v>124</v>
      </c>
      <c r="F183" s="89" t="s">
        <v>342</v>
      </c>
      <c r="G183" s="71" t="s">
        <v>275</v>
      </c>
      <c r="H183" s="77">
        <v>44110</v>
      </c>
      <c r="I183" s="88" t="s">
        <v>374</v>
      </c>
      <c r="J183" s="72"/>
      <c r="K183" s="91" t="s">
        <v>375</v>
      </c>
      <c r="L183" s="76"/>
      <c r="M183" s="77"/>
      <c r="N183" s="10" t="s">
        <v>25</v>
      </c>
      <c r="O183" s="93">
        <f t="shared" ref="O183:O188" si="12">SUM(S183:AD183)</f>
        <v>1</v>
      </c>
      <c r="P183" s="76">
        <v>2779.36</v>
      </c>
      <c r="Q183" s="88" t="s">
        <v>26</v>
      </c>
      <c r="R183" s="76">
        <f t="shared" si="11"/>
        <v>2779.36</v>
      </c>
      <c r="S183" s="88">
        <v>1</v>
      </c>
    </row>
    <row r="184" spans="1:19" ht="27.6" x14ac:dyDescent="0.3">
      <c r="A184" s="87" t="s">
        <v>176</v>
      </c>
      <c r="B184" s="87" t="s">
        <v>160</v>
      </c>
      <c r="C184" s="87" t="s">
        <v>160</v>
      </c>
      <c r="D184" s="70" t="s">
        <v>19</v>
      </c>
      <c r="E184" s="88" t="s">
        <v>124</v>
      </c>
      <c r="F184" s="89" t="s">
        <v>342</v>
      </c>
      <c r="G184" s="71" t="s">
        <v>275</v>
      </c>
      <c r="H184" s="77">
        <v>44110</v>
      </c>
      <c r="I184" s="88" t="s">
        <v>374</v>
      </c>
      <c r="J184" s="72"/>
      <c r="K184" s="91" t="s">
        <v>376</v>
      </c>
      <c r="L184" s="76"/>
      <c r="M184" s="77"/>
      <c r="N184" s="10" t="s">
        <v>25</v>
      </c>
      <c r="O184" s="93">
        <f t="shared" si="12"/>
        <v>1</v>
      </c>
      <c r="P184" s="76">
        <v>594.00120000000004</v>
      </c>
      <c r="Q184" s="88" t="s">
        <v>26</v>
      </c>
      <c r="R184" s="76">
        <f t="shared" si="11"/>
        <v>594.00120000000004</v>
      </c>
      <c r="S184" s="88">
        <v>1</v>
      </c>
    </row>
    <row r="185" spans="1:19" ht="27.6" x14ac:dyDescent="0.3">
      <c r="A185" s="87" t="s">
        <v>176</v>
      </c>
      <c r="B185" s="87" t="s">
        <v>160</v>
      </c>
      <c r="C185" s="87" t="s">
        <v>160</v>
      </c>
      <c r="D185" s="70" t="s">
        <v>19</v>
      </c>
      <c r="E185" s="88" t="s">
        <v>124</v>
      </c>
      <c r="F185" s="89" t="s">
        <v>342</v>
      </c>
      <c r="G185" s="71" t="s">
        <v>275</v>
      </c>
      <c r="H185" s="77">
        <v>44110</v>
      </c>
      <c r="I185" s="88" t="s">
        <v>374</v>
      </c>
      <c r="J185" s="72"/>
      <c r="K185" s="91" t="s">
        <v>377</v>
      </c>
      <c r="L185" s="76"/>
      <c r="M185" s="77"/>
      <c r="N185" s="10" t="s">
        <v>25</v>
      </c>
      <c r="O185" s="93">
        <f t="shared" si="12"/>
        <v>1</v>
      </c>
      <c r="P185" s="76">
        <v>777.00279999999998</v>
      </c>
      <c r="Q185" s="88" t="s">
        <v>26</v>
      </c>
      <c r="R185" s="76">
        <f t="shared" si="11"/>
        <v>777.00279999999998</v>
      </c>
      <c r="S185" s="88">
        <v>1</v>
      </c>
    </row>
    <row r="186" spans="1:19" ht="27.6" x14ac:dyDescent="0.3">
      <c r="A186" s="87" t="s">
        <v>176</v>
      </c>
      <c r="B186" s="87" t="s">
        <v>160</v>
      </c>
      <c r="C186" s="87" t="s">
        <v>160</v>
      </c>
      <c r="D186" s="70" t="s">
        <v>19</v>
      </c>
      <c r="E186" s="88" t="s">
        <v>124</v>
      </c>
      <c r="F186" s="89" t="s">
        <v>342</v>
      </c>
      <c r="G186" s="71" t="s">
        <v>275</v>
      </c>
      <c r="H186" s="77">
        <v>44110</v>
      </c>
      <c r="I186" s="88" t="s">
        <v>374</v>
      </c>
      <c r="J186" s="72"/>
      <c r="K186" s="91" t="s">
        <v>378</v>
      </c>
      <c r="L186" s="76"/>
      <c r="M186" s="77"/>
      <c r="N186" s="10" t="s">
        <v>25</v>
      </c>
      <c r="O186" s="93">
        <f t="shared" si="12"/>
        <v>1</v>
      </c>
      <c r="P186" s="76">
        <v>3570.0043999999998</v>
      </c>
      <c r="Q186" s="88" t="s">
        <v>26</v>
      </c>
      <c r="R186" s="76">
        <f t="shared" si="11"/>
        <v>3570.0043999999998</v>
      </c>
      <c r="S186" s="88">
        <v>1</v>
      </c>
    </row>
    <row r="187" spans="1:19" ht="27.6" x14ac:dyDescent="0.3">
      <c r="A187" s="87" t="s">
        <v>176</v>
      </c>
      <c r="B187" s="87" t="s">
        <v>160</v>
      </c>
      <c r="C187" s="87" t="s">
        <v>160</v>
      </c>
      <c r="D187" s="70" t="s">
        <v>19</v>
      </c>
      <c r="E187" s="88" t="s">
        <v>124</v>
      </c>
      <c r="F187" s="89" t="s">
        <v>342</v>
      </c>
      <c r="G187" s="71" t="s">
        <v>275</v>
      </c>
      <c r="H187" s="77">
        <v>44110</v>
      </c>
      <c r="I187" s="88" t="s">
        <v>374</v>
      </c>
      <c r="J187" s="72"/>
      <c r="K187" s="91" t="s">
        <v>379</v>
      </c>
      <c r="L187" s="76"/>
      <c r="M187" s="77"/>
      <c r="N187" s="10" t="s">
        <v>25</v>
      </c>
      <c r="O187" s="93">
        <f t="shared" si="12"/>
        <v>1</v>
      </c>
      <c r="P187" s="76">
        <v>228.9956</v>
      </c>
      <c r="Q187" s="88" t="s">
        <v>26</v>
      </c>
      <c r="R187" s="76">
        <f t="shared" si="11"/>
        <v>228.9956</v>
      </c>
      <c r="S187" s="88">
        <v>1</v>
      </c>
    </row>
    <row r="188" spans="1:19" ht="27.6" x14ac:dyDescent="0.3">
      <c r="A188" s="87" t="s">
        <v>176</v>
      </c>
      <c r="B188" s="87" t="s">
        <v>160</v>
      </c>
      <c r="C188" s="87" t="s">
        <v>160</v>
      </c>
      <c r="D188" s="70" t="s">
        <v>19</v>
      </c>
      <c r="E188" s="88" t="s">
        <v>124</v>
      </c>
      <c r="F188" s="89" t="s">
        <v>342</v>
      </c>
      <c r="G188" s="71" t="s">
        <v>275</v>
      </c>
      <c r="H188" s="77">
        <v>44110</v>
      </c>
      <c r="I188" s="88" t="s">
        <v>374</v>
      </c>
      <c r="J188" s="72"/>
      <c r="K188" s="91" t="s">
        <v>380</v>
      </c>
      <c r="L188" s="76"/>
      <c r="M188" s="77"/>
      <c r="N188" s="10" t="s">
        <v>25</v>
      </c>
      <c r="O188" s="93">
        <f t="shared" si="12"/>
        <v>1</v>
      </c>
      <c r="P188" s="76">
        <v>1507.8027999999999</v>
      </c>
      <c r="Q188" s="88" t="s">
        <v>26</v>
      </c>
      <c r="R188" s="76">
        <f t="shared" si="11"/>
        <v>1507.8027999999999</v>
      </c>
      <c r="S188" s="88">
        <v>1</v>
      </c>
    </row>
    <row r="189" spans="1:19" ht="27.6" x14ac:dyDescent="0.3">
      <c r="A189" s="87" t="s">
        <v>176</v>
      </c>
      <c r="B189" s="87" t="s">
        <v>160</v>
      </c>
      <c r="C189" s="87" t="s">
        <v>160</v>
      </c>
      <c r="D189" s="70" t="s">
        <v>19</v>
      </c>
      <c r="E189" s="88" t="s">
        <v>124</v>
      </c>
      <c r="F189" s="89" t="s">
        <v>342</v>
      </c>
      <c r="G189" s="71" t="s">
        <v>275</v>
      </c>
      <c r="H189" s="77">
        <v>21101</v>
      </c>
      <c r="I189" s="88" t="s">
        <v>311</v>
      </c>
      <c r="J189" s="10" t="s">
        <v>343</v>
      </c>
      <c r="K189" s="91" t="s">
        <v>344</v>
      </c>
      <c r="L189" s="76"/>
      <c r="M189" s="77"/>
      <c r="N189" s="10" t="s">
        <v>36</v>
      </c>
      <c r="O189" s="93">
        <f>SUM(S189:AD189)</f>
        <v>2</v>
      </c>
      <c r="P189" s="76">
        <v>207.64</v>
      </c>
      <c r="Q189" s="88" t="s">
        <v>26</v>
      </c>
      <c r="R189" s="76">
        <f t="shared" si="11"/>
        <v>415.28</v>
      </c>
      <c r="S189" s="88">
        <v>2</v>
      </c>
    </row>
    <row r="190" spans="1:19" ht="27.6" x14ac:dyDescent="0.3">
      <c r="A190" s="87" t="s">
        <v>176</v>
      </c>
      <c r="B190" s="87" t="s">
        <v>160</v>
      </c>
      <c r="C190" s="87" t="s">
        <v>160</v>
      </c>
      <c r="D190" s="70" t="s">
        <v>19</v>
      </c>
      <c r="E190" s="88" t="s">
        <v>124</v>
      </c>
      <c r="F190" s="89" t="s">
        <v>342</v>
      </c>
      <c r="G190" s="71" t="s">
        <v>275</v>
      </c>
      <c r="H190" s="77">
        <v>21101</v>
      </c>
      <c r="I190" s="88" t="s">
        <v>311</v>
      </c>
      <c r="J190" s="10" t="s">
        <v>365</v>
      </c>
      <c r="K190" s="91" t="s">
        <v>366</v>
      </c>
      <c r="L190" s="76"/>
      <c r="M190" s="77"/>
      <c r="N190" s="10" t="s">
        <v>32</v>
      </c>
      <c r="O190" s="93">
        <f t="shared" ref="O190:O191" si="13">SUM(S190:AD190)</f>
        <v>10</v>
      </c>
      <c r="P190" s="76">
        <v>3.8280000000000003</v>
      </c>
      <c r="Q190" s="88" t="s">
        <v>26</v>
      </c>
      <c r="R190" s="76">
        <f t="shared" si="11"/>
        <v>38.28</v>
      </c>
      <c r="S190" s="88">
        <v>10</v>
      </c>
    </row>
    <row r="191" spans="1:19" ht="27.6" x14ac:dyDescent="0.3">
      <c r="A191" s="87" t="s">
        <v>176</v>
      </c>
      <c r="B191" s="87" t="s">
        <v>160</v>
      </c>
      <c r="C191" s="87" t="s">
        <v>160</v>
      </c>
      <c r="D191" s="70" t="s">
        <v>19</v>
      </c>
      <c r="E191" s="88" t="s">
        <v>124</v>
      </c>
      <c r="F191" s="89" t="s">
        <v>342</v>
      </c>
      <c r="G191" s="71" t="s">
        <v>275</v>
      </c>
      <c r="H191" s="77">
        <v>21101</v>
      </c>
      <c r="I191" s="88" t="s">
        <v>311</v>
      </c>
      <c r="J191" s="10" t="s">
        <v>381</v>
      </c>
      <c r="K191" s="91" t="s">
        <v>382</v>
      </c>
      <c r="L191" s="76"/>
      <c r="M191" s="77"/>
      <c r="N191" s="10" t="s">
        <v>32</v>
      </c>
      <c r="O191" s="93">
        <f t="shared" si="13"/>
        <v>11</v>
      </c>
      <c r="P191" s="76">
        <v>10.613636363636363</v>
      </c>
      <c r="Q191" s="88" t="s">
        <v>26</v>
      </c>
      <c r="R191" s="76">
        <f t="shared" si="11"/>
        <v>116.75</v>
      </c>
      <c r="S191" s="88">
        <v>11</v>
      </c>
    </row>
    <row r="192" spans="1:19" ht="27.6" x14ac:dyDescent="0.3">
      <c r="A192" s="87" t="s">
        <v>176</v>
      </c>
      <c r="B192" s="87" t="s">
        <v>160</v>
      </c>
      <c r="C192" s="87" t="s">
        <v>160</v>
      </c>
      <c r="D192" s="70" t="s">
        <v>19</v>
      </c>
      <c r="E192" s="88" t="s">
        <v>128</v>
      </c>
      <c r="F192" s="89" t="s">
        <v>383</v>
      </c>
      <c r="G192" s="71" t="s">
        <v>138</v>
      </c>
      <c r="H192" s="77">
        <v>31301</v>
      </c>
      <c r="I192" s="88" t="s">
        <v>311</v>
      </c>
      <c r="J192" s="10"/>
      <c r="K192" s="91" t="s">
        <v>384</v>
      </c>
      <c r="L192" s="76"/>
      <c r="M192" s="77"/>
      <c r="N192" s="10" t="s">
        <v>301</v>
      </c>
      <c r="O192" s="93">
        <f>SUM(S192:AD192)</f>
        <v>1</v>
      </c>
      <c r="P192" s="76">
        <v>1343</v>
      </c>
      <c r="Q192" s="88" t="s">
        <v>26</v>
      </c>
      <c r="R192" s="76">
        <f t="shared" si="11"/>
        <v>1343</v>
      </c>
      <c r="S192" s="88">
        <v>1</v>
      </c>
    </row>
    <row r="193" spans="1:19" ht="27.6" x14ac:dyDescent="0.3">
      <c r="A193" s="87" t="s">
        <v>176</v>
      </c>
      <c r="B193" s="87" t="s">
        <v>160</v>
      </c>
      <c r="C193" s="87" t="s">
        <v>160</v>
      </c>
      <c r="D193" s="70" t="s">
        <v>19</v>
      </c>
      <c r="E193" s="88" t="s">
        <v>128</v>
      </c>
      <c r="F193" s="89" t="s">
        <v>383</v>
      </c>
      <c r="G193" s="71" t="s">
        <v>138</v>
      </c>
      <c r="H193" s="77">
        <v>31401</v>
      </c>
      <c r="I193" s="88" t="s">
        <v>385</v>
      </c>
      <c r="J193" s="10"/>
      <c r="K193" s="91" t="s">
        <v>386</v>
      </c>
      <c r="L193" s="76"/>
      <c r="M193" s="77"/>
      <c r="N193" s="10" t="s">
        <v>301</v>
      </c>
      <c r="O193" s="93">
        <f>SUM(S193:AD193)</f>
        <v>1</v>
      </c>
      <c r="P193" s="76">
        <v>549</v>
      </c>
      <c r="Q193" s="88" t="s">
        <v>26</v>
      </c>
      <c r="R193" s="76">
        <f t="shared" si="11"/>
        <v>549</v>
      </c>
      <c r="S193" s="88">
        <v>1</v>
      </c>
    </row>
    <row r="194" spans="1:19" ht="27.6" x14ac:dyDescent="0.3">
      <c r="A194" s="87" t="s">
        <v>176</v>
      </c>
      <c r="B194" s="87" t="s">
        <v>160</v>
      </c>
      <c r="C194" s="87" t="s">
        <v>160</v>
      </c>
      <c r="D194" s="70" t="s">
        <v>19</v>
      </c>
      <c r="E194" s="88" t="s">
        <v>128</v>
      </c>
      <c r="F194" s="89" t="s">
        <v>383</v>
      </c>
      <c r="G194" s="71" t="s">
        <v>138</v>
      </c>
      <c r="H194" s="77">
        <v>35901</v>
      </c>
      <c r="I194" s="88" t="s">
        <v>387</v>
      </c>
      <c r="J194" s="10"/>
      <c r="K194" s="91" t="s">
        <v>388</v>
      </c>
      <c r="L194" s="76"/>
      <c r="M194" s="77"/>
      <c r="N194" s="10" t="s">
        <v>301</v>
      </c>
      <c r="O194" s="93">
        <f>SUM(S194:AD194)</f>
        <v>1</v>
      </c>
      <c r="P194" s="76">
        <v>2088</v>
      </c>
      <c r="Q194" s="88" t="s">
        <v>26</v>
      </c>
      <c r="R194" s="76">
        <f t="shared" si="11"/>
        <v>2088</v>
      </c>
      <c r="S194" s="88">
        <v>1</v>
      </c>
    </row>
    <row r="195" spans="1:19" ht="27.6" x14ac:dyDescent="0.3">
      <c r="A195" s="87" t="s">
        <v>176</v>
      </c>
      <c r="B195" s="87" t="s">
        <v>160</v>
      </c>
      <c r="C195" s="87" t="s">
        <v>160</v>
      </c>
      <c r="D195" s="70" t="s">
        <v>19</v>
      </c>
      <c r="E195" s="88" t="s">
        <v>20</v>
      </c>
      <c r="F195" s="89" t="s">
        <v>338</v>
      </c>
      <c r="G195" s="71" t="s">
        <v>21</v>
      </c>
      <c r="H195" s="77">
        <v>31301</v>
      </c>
      <c r="I195" s="88" t="s">
        <v>299</v>
      </c>
      <c r="J195" s="10"/>
      <c r="K195" s="91" t="s">
        <v>389</v>
      </c>
      <c r="L195" s="76"/>
      <c r="M195" s="77"/>
      <c r="N195" s="10" t="s">
        <v>301</v>
      </c>
      <c r="O195" s="93">
        <f>SUM(S195:AD195)</f>
        <v>1</v>
      </c>
      <c r="P195" s="76">
        <v>8806</v>
      </c>
      <c r="Q195" s="88" t="s">
        <v>26</v>
      </c>
      <c r="R195" s="76">
        <f t="shared" si="11"/>
        <v>8806</v>
      </c>
      <c r="S195" s="88">
        <v>1</v>
      </c>
    </row>
    <row r="196" spans="1:19" ht="27.6" x14ac:dyDescent="0.3">
      <c r="A196" s="87" t="s">
        <v>176</v>
      </c>
      <c r="B196" s="87" t="s">
        <v>160</v>
      </c>
      <c r="C196" s="87" t="s">
        <v>160</v>
      </c>
      <c r="D196" s="70" t="s">
        <v>19</v>
      </c>
      <c r="E196" s="88" t="s">
        <v>20</v>
      </c>
      <c r="F196" s="89" t="s">
        <v>338</v>
      </c>
      <c r="G196" s="71" t="s">
        <v>21</v>
      </c>
      <c r="H196" s="77">
        <v>35901</v>
      </c>
      <c r="I196" s="88" t="s">
        <v>387</v>
      </c>
      <c r="J196" s="10"/>
      <c r="K196" s="91" t="s">
        <v>390</v>
      </c>
      <c r="L196" s="76"/>
      <c r="M196" s="77"/>
      <c r="N196" s="10" t="s">
        <v>301</v>
      </c>
      <c r="O196" s="93">
        <f>SUM(S196:AD196)</f>
        <v>1</v>
      </c>
      <c r="P196" s="76">
        <v>2436</v>
      </c>
      <c r="Q196" s="88" t="s">
        <v>26</v>
      </c>
      <c r="R196" s="76">
        <f t="shared" si="11"/>
        <v>2436</v>
      </c>
      <c r="S196" s="88">
        <v>1</v>
      </c>
    </row>
    <row r="197" spans="1:19" ht="27.6" x14ac:dyDescent="0.3">
      <c r="A197" s="94" t="s">
        <v>176</v>
      </c>
      <c r="B197" s="94" t="s">
        <v>162</v>
      </c>
      <c r="C197" s="94" t="s">
        <v>162</v>
      </c>
      <c r="D197" s="95" t="s">
        <v>19</v>
      </c>
      <c r="E197" s="96" t="s">
        <v>20</v>
      </c>
      <c r="F197" s="95" t="s">
        <v>19</v>
      </c>
      <c r="G197" s="96" t="s">
        <v>27</v>
      </c>
      <c r="H197" s="97">
        <v>33602</v>
      </c>
      <c r="I197" s="98" t="s">
        <v>391</v>
      </c>
      <c r="J197" s="99"/>
      <c r="K197" s="100" t="s">
        <v>392</v>
      </c>
      <c r="L197" s="101"/>
      <c r="M197" s="102"/>
      <c r="N197" s="103" t="s">
        <v>301</v>
      </c>
      <c r="O197" s="104">
        <v>1</v>
      </c>
      <c r="P197" s="105">
        <v>1527.54</v>
      </c>
      <c r="Q197" s="104" t="s">
        <v>46</v>
      </c>
      <c r="R197" s="105">
        <v>1527.54</v>
      </c>
      <c r="S197" s="105">
        <v>1527.54</v>
      </c>
    </row>
    <row r="198" spans="1:19" ht="27.6" x14ac:dyDescent="0.3">
      <c r="A198" s="94" t="s">
        <v>176</v>
      </c>
      <c r="B198" s="94" t="s">
        <v>162</v>
      </c>
      <c r="C198" s="94" t="s">
        <v>162</v>
      </c>
      <c r="D198" s="95" t="s">
        <v>19</v>
      </c>
      <c r="E198" s="96" t="s">
        <v>128</v>
      </c>
      <c r="F198" s="95" t="s">
        <v>154</v>
      </c>
      <c r="G198" s="96" t="s">
        <v>138</v>
      </c>
      <c r="H198" s="97">
        <v>31301</v>
      </c>
      <c r="I198" s="98" t="s">
        <v>243</v>
      </c>
      <c r="J198" s="99"/>
      <c r="K198" s="100" t="s">
        <v>393</v>
      </c>
      <c r="L198" s="101"/>
      <c r="M198" s="102"/>
      <c r="N198" s="103" t="s">
        <v>301</v>
      </c>
      <c r="O198" s="104">
        <v>1</v>
      </c>
      <c r="P198" s="105">
        <v>891.44</v>
      </c>
      <c r="Q198" s="104" t="s">
        <v>46</v>
      </c>
      <c r="R198" s="105">
        <v>891.44</v>
      </c>
      <c r="S198" s="105">
        <v>891.44</v>
      </c>
    </row>
    <row r="199" spans="1:19" ht="27.6" x14ac:dyDescent="0.3">
      <c r="A199" s="94" t="s">
        <v>176</v>
      </c>
      <c r="B199" s="94" t="s">
        <v>162</v>
      </c>
      <c r="C199" s="94" t="s">
        <v>162</v>
      </c>
      <c r="D199" s="95" t="s">
        <v>19</v>
      </c>
      <c r="E199" s="96" t="s">
        <v>20</v>
      </c>
      <c r="F199" s="95" t="s">
        <v>19</v>
      </c>
      <c r="G199" s="96" t="s">
        <v>21</v>
      </c>
      <c r="H199" s="97">
        <v>31301</v>
      </c>
      <c r="I199" s="98" t="s">
        <v>243</v>
      </c>
      <c r="J199" s="99"/>
      <c r="K199" s="100" t="s">
        <v>393</v>
      </c>
      <c r="L199" s="101"/>
      <c r="M199" s="102"/>
      <c r="N199" s="103" t="s">
        <v>301</v>
      </c>
      <c r="O199" s="104">
        <v>1</v>
      </c>
      <c r="P199" s="105">
        <v>1244</v>
      </c>
      <c r="Q199" s="104" t="s">
        <v>46</v>
      </c>
      <c r="R199" s="105">
        <v>1244</v>
      </c>
      <c r="S199" s="105">
        <v>1244</v>
      </c>
    </row>
    <row r="200" spans="1:19" ht="27.6" x14ac:dyDescent="0.3">
      <c r="A200" s="94" t="s">
        <v>176</v>
      </c>
      <c r="B200" s="94" t="s">
        <v>162</v>
      </c>
      <c r="C200" s="94" t="s">
        <v>162</v>
      </c>
      <c r="D200" s="95" t="s">
        <v>19</v>
      </c>
      <c r="E200" s="96" t="s">
        <v>128</v>
      </c>
      <c r="F200" s="95" t="s">
        <v>154</v>
      </c>
      <c r="G200" s="96" t="s">
        <v>138</v>
      </c>
      <c r="H200" s="97">
        <v>39202</v>
      </c>
      <c r="I200" s="98" t="s">
        <v>394</v>
      </c>
      <c r="J200" s="106"/>
      <c r="K200" s="107" t="s">
        <v>395</v>
      </c>
      <c r="L200" s="108"/>
      <c r="M200" s="108"/>
      <c r="N200" s="97" t="s">
        <v>301</v>
      </c>
      <c r="O200" s="104">
        <v>1</v>
      </c>
      <c r="P200" s="105">
        <v>2060</v>
      </c>
      <c r="Q200" s="104" t="s">
        <v>46</v>
      </c>
      <c r="R200" s="105">
        <v>2060</v>
      </c>
      <c r="S200" s="105">
        <v>2060</v>
      </c>
    </row>
    <row r="201" spans="1:19" ht="55.2" x14ac:dyDescent="0.3">
      <c r="A201" s="94" t="s">
        <v>176</v>
      </c>
      <c r="B201" s="94" t="s">
        <v>162</v>
      </c>
      <c r="C201" s="94" t="s">
        <v>162</v>
      </c>
      <c r="D201" s="95" t="s">
        <v>19</v>
      </c>
      <c r="E201" s="96" t="s">
        <v>128</v>
      </c>
      <c r="F201" s="95" t="s">
        <v>154</v>
      </c>
      <c r="G201" s="96" t="s">
        <v>138</v>
      </c>
      <c r="H201" s="97">
        <v>22104</v>
      </c>
      <c r="I201" s="109" t="s">
        <v>396</v>
      </c>
      <c r="J201" s="99" t="s">
        <v>57</v>
      </c>
      <c r="K201" s="110" t="s">
        <v>58</v>
      </c>
      <c r="L201" s="101"/>
      <c r="M201" s="102"/>
      <c r="N201" s="103" t="s">
        <v>241</v>
      </c>
      <c r="O201" s="104">
        <v>29</v>
      </c>
      <c r="P201" s="105">
        <v>14</v>
      </c>
      <c r="Q201" s="104" t="s">
        <v>46</v>
      </c>
      <c r="R201" s="105">
        <f>O201*P201</f>
        <v>406</v>
      </c>
      <c r="S201" s="104">
        <v>29</v>
      </c>
    </row>
    <row r="202" spans="1:19" ht="55.2" x14ac:dyDescent="0.3">
      <c r="A202" s="94" t="s">
        <v>176</v>
      </c>
      <c r="B202" s="94" t="s">
        <v>162</v>
      </c>
      <c r="C202" s="94" t="s">
        <v>162</v>
      </c>
      <c r="D202" s="95" t="s">
        <v>19</v>
      </c>
      <c r="E202" s="96" t="s">
        <v>20</v>
      </c>
      <c r="F202" s="95" t="s">
        <v>19</v>
      </c>
      <c r="G202" s="96" t="s">
        <v>27</v>
      </c>
      <c r="H202" s="111">
        <v>22104</v>
      </c>
      <c r="I202" s="109" t="s">
        <v>396</v>
      </c>
      <c r="J202" s="99" t="s">
        <v>57</v>
      </c>
      <c r="K202" s="110" t="s">
        <v>58</v>
      </c>
      <c r="L202" s="101"/>
      <c r="M202" s="102"/>
      <c r="N202" s="97" t="s">
        <v>32</v>
      </c>
      <c r="O202" s="97">
        <v>31</v>
      </c>
      <c r="P202" s="112">
        <v>17</v>
      </c>
      <c r="Q202" s="104" t="s">
        <v>46</v>
      </c>
      <c r="R202" s="113">
        <f>O202*P202</f>
        <v>527</v>
      </c>
      <c r="S202" s="97">
        <v>31</v>
      </c>
    </row>
    <row r="203" spans="1:19" ht="55.2" x14ac:dyDescent="0.3">
      <c r="A203" s="94" t="s">
        <v>176</v>
      </c>
      <c r="B203" s="94" t="s">
        <v>162</v>
      </c>
      <c r="C203" s="94" t="s">
        <v>162</v>
      </c>
      <c r="D203" s="95" t="s">
        <v>19</v>
      </c>
      <c r="E203" s="96" t="s">
        <v>128</v>
      </c>
      <c r="F203" s="95" t="s">
        <v>154</v>
      </c>
      <c r="G203" s="96" t="s">
        <v>138</v>
      </c>
      <c r="H203" s="97">
        <v>26102</v>
      </c>
      <c r="I203" s="98" t="s">
        <v>135</v>
      </c>
      <c r="J203" s="99" t="s">
        <v>397</v>
      </c>
      <c r="K203" s="114" t="s">
        <v>398</v>
      </c>
      <c r="L203" s="101"/>
      <c r="M203" s="102"/>
      <c r="N203" s="103" t="s">
        <v>399</v>
      </c>
      <c r="O203" s="104">
        <v>1</v>
      </c>
      <c r="P203" s="105">
        <v>14490</v>
      </c>
      <c r="Q203" s="104" t="s">
        <v>304</v>
      </c>
      <c r="R203" s="105">
        <v>14490</v>
      </c>
      <c r="S203" s="105">
        <v>14490</v>
      </c>
    </row>
    <row r="204" spans="1:19" ht="55.2" x14ac:dyDescent="0.3">
      <c r="A204" s="94" t="s">
        <v>176</v>
      </c>
      <c r="B204" s="94" t="s">
        <v>162</v>
      </c>
      <c r="C204" s="94" t="s">
        <v>162</v>
      </c>
      <c r="D204" s="95" t="s">
        <v>19</v>
      </c>
      <c r="E204" s="96" t="s">
        <v>128</v>
      </c>
      <c r="F204" s="95" t="s">
        <v>129</v>
      </c>
      <c r="G204" s="96" t="s">
        <v>139</v>
      </c>
      <c r="H204" s="97">
        <v>26103</v>
      </c>
      <c r="I204" s="98" t="s">
        <v>400</v>
      </c>
      <c r="J204" s="99" t="s">
        <v>233</v>
      </c>
      <c r="K204" s="114" t="s">
        <v>234</v>
      </c>
      <c r="L204" s="101"/>
      <c r="M204" s="102"/>
      <c r="N204" s="103" t="s">
        <v>399</v>
      </c>
      <c r="O204" s="104">
        <v>1</v>
      </c>
      <c r="P204" s="105">
        <v>3000</v>
      </c>
      <c r="Q204" s="104" t="s">
        <v>46</v>
      </c>
      <c r="R204" s="105">
        <v>3000</v>
      </c>
      <c r="S204" s="105">
        <v>3000</v>
      </c>
    </row>
    <row r="205" spans="1:19" ht="55.2" x14ac:dyDescent="0.3">
      <c r="A205" s="94" t="s">
        <v>176</v>
      </c>
      <c r="B205" s="94" t="s">
        <v>162</v>
      </c>
      <c r="C205" s="94" t="s">
        <v>162</v>
      </c>
      <c r="D205" s="95" t="s">
        <v>19</v>
      </c>
      <c r="E205" s="96" t="s">
        <v>128</v>
      </c>
      <c r="F205" s="95" t="s">
        <v>129</v>
      </c>
      <c r="G205" s="96" t="s">
        <v>134</v>
      </c>
      <c r="H205" s="97">
        <v>26103</v>
      </c>
      <c r="I205" s="98" t="s">
        <v>400</v>
      </c>
      <c r="J205" s="99" t="s">
        <v>233</v>
      </c>
      <c r="K205" s="114" t="s">
        <v>234</v>
      </c>
      <c r="L205" s="101"/>
      <c r="M205" s="102"/>
      <c r="N205" s="103" t="s">
        <v>399</v>
      </c>
      <c r="O205" s="104">
        <v>1</v>
      </c>
      <c r="P205" s="105">
        <v>3000</v>
      </c>
      <c r="Q205" s="104" t="s">
        <v>304</v>
      </c>
      <c r="R205" s="105">
        <v>3000</v>
      </c>
      <c r="S205" s="105">
        <v>3000</v>
      </c>
    </row>
    <row r="206" spans="1:19" ht="55.2" x14ac:dyDescent="0.3">
      <c r="A206" s="94" t="s">
        <v>176</v>
      </c>
      <c r="B206" s="94" t="s">
        <v>162</v>
      </c>
      <c r="C206" s="94" t="s">
        <v>162</v>
      </c>
      <c r="D206" s="95" t="s">
        <v>19</v>
      </c>
      <c r="E206" s="96" t="s">
        <v>128</v>
      </c>
      <c r="F206" s="95" t="s">
        <v>154</v>
      </c>
      <c r="G206" s="96" t="s">
        <v>138</v>
      </c>
      <c r="H206" s="97">
        <v>26103</v>
      </c>
      <c r="I206" s="98" t="s">
        <v>400</v>
      </c>
      <c r="J206" s="99" t="s">
        <v>233</v>
      </c>
      <c r="K206" s="114" t="s">
        <v>234</v>
      </c>
      <c r="L206" s="101"/>
      <c r="M206" s="102"/>
      <c r="N206" s="103" t="s">
        <v>399</v>
      </c>
      <c r="O206" s="104">
        <v>1</v>
      </c>
      <c r="P206" s="105">
        <v>500</v>
      </c>
      <c r="Q206" s="104" t="s">
        <v>304</v>
      </c>
      <c r="R206" s="105">
        <v>500</v>
      </c>
      <c r="S206" s="105">
        <v>500</v>
      </c>
    </row>
    <row r="207" spans="1:19" ht="55.2" x14ac:dyDescent="0.3">
      <c r="A207" s="94" t="s">
        <v>176</v>
      </c>
      <c r="B207" s="94" t="s">
        <v>162</v>
      </c>
      <c r="C207" s="94" t="s">
        <v>162</v>
      </c>
      <c r="D207" s="95" t="s">
        <v>19</v>
      </c>
      <c r="E207" s="96" t="s">
        <v>120</v>
      </c>
      <c r="F207" s="95" t="s">
        <v>19</v>
      </c>
      <c r="G207" s="96" t="s">
        <v>27</v>
      </c>
      <c r="H207" s="97">
        <v>26103</v>
      </c>
      <c r="I207" s="98" t="s">
        <v>400</v>
      </c>
      <c r="J207" s="99" t="s">
        <v>233</v>
      </c>
      <c r="K207" s="114" t="s">
        <v>234</v>
      </c>
      <c r="L207" s="101"/>
      <c r="M207" s="102"/>
      <c r="N207" s="103" t="s">
        <v>399</v>
      </c>
      <c r="O207" s="104">
        <v>1</v>
      </c>
      <c r="P207" s="105">
        <v>2000</v>
      </c>
      <c r="Q207" s="104" t="s">
        <v>304</v>
      </c>
      <c r="R207" s="105">
        <v>2000</v>
      </c>
      <c r="S207" s="105">
        <v>2000</v>
      </c>
    </row>
    <row r="208" spans="1:19" ht="27.6" x14ac:dyDescent="0.3">
      <c r="A208" s="115" t="s">
        <v>176</v>
      </c>
      <c r="B208" s="116" t="s">
        <v>162</v>
      </c>
      <c r="C208" s="116" t="s">
        <v>162</v>
      </c>
      <c r="D208" s="117" t="s">
        <v>19</v>
      </c>
      <c r="E208" s="118" t="s">
        <v>128</v>
      </c>
      <c r="F208" s="117" t="s">
        <v>154</v>
      </c>
      <c r="G208" s="118" t="s">
        <v>138</v>
      </c>
      <c r="H208" s="119">
        <v>21401</v>
      </c>
      <c r="I208" s="120" t="s">
        <v>401</v>
      </c>
      <c r="J208" s="121" t="s">
        <v>402</v>
      </c>
      <c r="K208" s="122" t="s">
        <v>403</v>
      </c>
      <c r="L208" s="123"/>
      <c r="M208" s="119"/>
      <c r="N208" s="124" t="s">
        <v>241</v>
      </c>
      <c r="O208" s="125">
        <v>2</v>
      </c>
      <c r="P208" s="126">
        <v>2223.7199999999998</v>
      </c>
      <c r="Q208" s="125" t="s">
        <v>304</v>
      </c>
      <c r="R208" s="127">
        <f>O208*P208</f>
        <v>4447.4399999999996</v>
      </c>
      <c r="S208" s="128">
        <f>O208</f>
        <v>2</v>
      </c>
    </row>
    <row r="209" spans="1:19" ht="27.6" x14ac:dyDescent="0.3">
      <c r="A209" s="115" t="s">
        <v>176</v>
      </c>
      <c r="B209" s="116" t="s">
        <v>162</v>
      </c>
      <c r="C209" s="116" t="s">
        <v>162</v>
      </c>
      <c r="D209" s="117" t="s">
        <v>19</v>
      </c>
      <c r="E209" s="118" t="s">
        <v>20</v>
      </c>
      <c r="F209" s="117" t="s">
        <v>19</v>
      </c>
      <c r="G209" s="118" t="s">
        <v>27</v>
      </c>
      <c r="H209" s="119">
        <v>21101</v>
      </c>
      <c r="I209" s="120" t="s">
        <v>404</v>
      </c>
      <c r="J209" s="121" t="s">
        <v>196</v>
      </c>
      <c r="K209" s="122" t="s">
        <v>197</v>
      </c>
      <c r="L209" s="123"/>
      <c r="M209" s="119"/>
      <c r="N209" s="124" t="s">
        <v>36</v>
      </c>
      <c r="O209" s="125">
        <v>10</v>
      </c>
      <c r="P209" s="126">
        <f>R209/O209</f>
        <v>80.039999999999992</v>
      </c>
      <c r="Q209" s="129" t="s">
        <v>304</v>
      </c>
      <c r="R209" s="127">
        <v>800.4</v>
      </c>
      <c r="S209" s="128">
        <v>10</v>
      </c>
    </row>
    <row r="210" spans="1:19" ht="27.6" x14ac:dyDescent="0.3">
      <c r="A210" s="115" t="s">
        <v>176</v>
      </c>
      <c r="B210" s="116" t="s">
        <v>162</v>
      </c>
      <c r="C210" s="116" t="s">
        <v>162</v>
      </c>
      <c r="D210" s="117" t="s">
        <v>19</v>
      </c>
      <c r="E210" s="118" t="s">
        <v>20</v>
      </c>
      <c r="F210" s="117" t="s">
        <v>19</v>
      </c>
      <c r="G210" s="118" t="s">
        <v>27</v>
      </c>
      <c r="H210" s="119">
        <v>21101</v>
      </c>
      <c r="I210" s="120" t="s">
        <v>404</v>
      </c>
      <c r="J210" s="121" t="s">
        <v>405</v>
      </c>
      <c r="K210" s="122" t="s">
        <v>406</v>
      </c>
      <c r="L210" s="123"/>
      <c r="M210" s="119"/>
      <c r="N210" s="124" t="s">
        <v>41</v>
      </c>
      <c r="O210" s="125">
        <v>5</v>
      </c>
      <c r="P210" s="126">
        <f t="shared" ref="P210:P236" si="14">R210/O210</f>
        <v>137.5</v>
      </c>
      <c r="Q210" s="129" t="s">
        <v>304</v>
      </c>
      <c r="R210" s="127">
        <v>687.5</v>
      </c>
      <c r="S210" s="128">
        <v>5</v>
      </c>
    </row>
    <row r="211" spans="1:19" ht="27.6" x14ac:dyDescent="0.3">
      <c r="A211" s="115" t="s">
        <v>176</v>
      </c>
      <c r="B211" s="116" t="s">
        <v>162</v>
      </c>
      <c r="C211" s="116" t="s">
        <v>162</v>
      </c>
      <c r="D211" s="117" t="s">
        <v>19</v>
      </c>
      <c r="E211" s="118" t="s">
        <v>20</v>
      </c>
      <c r="F211" s="117" t="s">
        <v>19</v>
      </c>
      <c r="G211" s="118" t="s">
        <v>27</v>
      </c>
      <c r="H211" s="119">
        <v>21101</v>
      </c>
      <c r="I211" s="120" t="s">
        <v>404</v>
      </c>
      <c r="J211" s="121" t="s">
        <v>407</v>
      </c>
      <c r="K211" s="122" t="s">
        <v>408</v>
      </c>
      <c r="L211" s="123"/>
      <c r="M211" s="119"/>
      <c r="N211" s="124" t="s">
        <v>41</v>
      </c>
      <c r="O211" s="125">
        <v>10</v>
      </c>
      <c r="P211" s="126">
        <f t="shared" si="14"/>
        <v>9.1639999999999997</v>
      </c>
      <c r="Q211" s="129" t="s">
        <v>304</v>
      </c>
      <c r="R211" s="127">
        <v>91.64</v>
      </c>
      <c r="S211" s="128">
        <v>10</v>
      </c>
    </row>
    <row r="212" spans="1:19" ht="27.6" x14ac:dyDescent="0.3">
      <c r="A212" s="115" t="s">
        <v>176</v>
      </c>
      <c r="B212" s="116" t="s">
        <v>162</v>
      </c>
      <c r="C212" s="116" t="s">
        <v>162</v>
      </c>
      <c r="D212" s="117" t="s">
        <v>19</v>
      </c>
      <c r="E212" s="118" t="s">
        <v>20</v>
      </c>
      <c r="F212" s="117" t="s">
        <v>19</v>
      </c>
      <c r="G212" s="118" t="s">
        <v>27</v>
      </c>
      <c r="H212" s="119">
        <v>21101</v>
      </c>
      <c r="I212" s="120" t="s">
        <v>404</v>
      </c>
      <c r="J212" s="121" t="s">
        <v>409</v>
      </c>
      <c r="K212" s="122" t="s">
        <v>410</v>
      </c>
      <c r="L212" s="123"/>
      <c r="M212" s="119"/>
      <c r="N212" s="124" t="s">
        <v>32</v>
      </c>
      <c r="O212" s="125">
        <v>12</v>
      </c>
      <c r="P212" s="126">
        <f t="shared" si="14"/>
        <v>22.040000000000003</v>
      </c>
      <c r="Q212" s="129" t="s">
        <v>304</v>
      </c>
      <c r="R212" s="127">
        <v>264.48</v>
      </c>
      <c r="S212" s="128">
        <v>12</v>
      </c>
    </row>
    <row r="213" spans="1:19" ht="27.6" x14ac:dyDescent="0.3">
      <c r="A213" s="115" t="s">
        <v>176</v>
      </c>
      <c r="B213" s="116" t="s">
        <v>162</v>
      </c>
      <c r="C213" s="116" t="s">
        <v>162</v>
      </c>
      <c r="D213" s="117" t="s">
        <v>19</v>
      </c>
      <c r="E213" s="118" t="s">
        <v>20</v>
      </c>
      <c r="F213" s="117" t="s">
        <v>19</v>
      </c>
      <c r="G213" s="118" t="s">
        <v>27</v>
      </c>
      <c r="H213" s="119">
        <v>21101</v>
      </c>
      <c r="I213" s="120" t="s">
        <v>404</v>
      </c>
      <c r="J213" s="121" t="s">
        <v>411</v>
      </c>
      <c r="K213" s="122" t="s">
        <v>412</v>
      </c>
      <c r="L213" s="123"/>
      <c r="M213" s="119"/>
      <c r="N213" s="124" t="s">
        <v>32</v>
      </c>
      <c r="O213" s="125">
        <v>5</v>
      </c>
      <c r="P213" s="126">
        <f t="shared" si="14"/>
        <v>15.577999999999999</v>
      </c>
      <c r="Q213" s="129" t="s">
        <v>304</v>
      </c>
      <c r="R213" s="127">
        <v>77.89</v>
      </c>
      <c r="S213" s="128">
        <v>5</v>
      </c>
    </row>
    <row r="214" spans="1:19" ht="27.6" x14ac:dyDescent="0.3">
      <c r="A214" s="115" t="s">
        <v>176</v>
      </c>
      <c r="B214" s="116" t="s">
        <v>162</v>
      </c>
      <c r="C214" s="116" t="s">
        <v>162</v>
      </c>
      <c r="D214" s="117" t="s">
        <v>19</v>
      </c>
      <c r="E214" s="118" t="s">
        <v>20</v>
      </c>
      <c r="F214" s="117" t="s">
        <v>19</v>
      </c>
      <c r="G214" s="118" t="s">
        <v>27</v>
      </c>
      <c r="H214" s="119">
        <v>21101</v>
      </c>
      <c r="I214" s="120" t="s">
        <v>404</v>
      </c>
      <c r="J214" s="121" t="s">
        <v>196</v>
      </c>
      <c r="K214" s="122" t="s">
        <v>197</v>
      </c>
      <c r="L214" s="123"/>
      <c r="M214" s="119"/>
      <c r="N214" s="124" t="s">
        <v>36</v>
      </c>
      <c r="O214" s="125">
        <v>10</v>
      </c>
      <c r="P214" s="126">
        <f t="shared" si="14"/>
        <v>75.400000000000006</v>
      </c>
      <c r="Q214" s="129" t="s">
        <v>304</v>
      </c>
      <c r="R214" s="127">
        <v>754</v>
      </c>
      <c r="S214" s="128">
        <v>10</v>
      </c>
    </row>
    <row r="215" spans="1:19" ht="27.6" x14ac:dyDescent="0.3">
      <c r="A215" s="115" t="s">
        <v>176</v>
      </c>
      <c r="B215" s="116" t="s">
        <v>162</v>
      </c>
      <c r="C215" s="116" t="s">
        <v>162</v>
      </c>
      <c r="D215" s="117" t="s">
        <v>19</v>
      </c>
      <c r="E215" s="118" t="s">
        <v>20</v>
      </c>
      <c r="F215" s="117" t="s">
        <v>19</v>
      </c>
      <c r="G215" s="118" t="s">
        <v>27</v>
      </c>
      <c r="H215" s="119">
        <v>21101</v>
      </c>
      <c r="I215" s="120" t="s">
        <v>404</v>
      </c>
      <c r="J215" s="121" t="s">
        <v>330</v>
      </c>
      <c r="K215" s="122" t="s">
        <v>331</v>
      </c>
      <c r="L215" s="123"/>
      <c r="M215" s="119"/>
      <c r="N215" s="124" t="s">
        <v>32</v>
      </c>
      <c r="O215" s="125">
        <v>5</v>
      </c>
      <c r="P215" s="126">
        <f t="shared" si="14"/>
        <v>5.1040000000000001</v>
      </c>
      <c r="Q215" s="129" t="s">
        <v>304</v>
      </c>
      <c r="R215" s="127">
        <v>25.52</v>
      </c>
      <c r="S215" s="128">
        <v>5</v>
      </c>
    </row>
    <row r="216" spans="1:19" ht="27.6" x14ac:dyDescent="0.3">
      <c r="A216" s="115" t="s">
        <v>176</v>
      </c>
      <c r="B216" s="116" t="s">
        <v>162</v>
      </c>
      <c r="C216" s="116" t="s">
        <v>162</v>
      </c>
      <c r="D216" s="117" t="s">
        <v>19</v>
      </c>
      <c r="E216" s="118" t="s">
        <v>128</v>
      </c>
      <c r="F216" s="117" t="s">
        <v>129</v>
      </c>
      <c r="G216" s="118" t="s">
        <v>138</v>
      </c>
      <c r="H216" s="119">
        <v>21101</v>
      </c>
      <c r="I216" s="120" t="s">
        <v>404</v>
      </c>
      <c r="J216" s="121" t="s">
        <v>413</v>
      </c>
      <c r="K216" s="122" t="s">
        <v>414</v>
      </c>
      <c r="L216" s="123"/>
      <c r="M216" s="119"/>
      <c r="N216" s="124" t="s">
        <v>86</v>
      </c>
      <c r="O216" s="125">
        <v>10</v>
      </c>
      <c r="P216" s="126">
        <f t="shared" si="14"/>
        <v>8.3170000000000002</v>
      </c>
      <c r="Q216" s="129" t="s">
        <v>304</v>
      </c>
      <c r="R216" s="127">
        <v>83.17</v>
      </c>
      <c r="S216" s="125">
        <v>10</v>
      </c>
    </row>
    <row r="217" spans="1:19" ht="27.6" x14ac:dyDescent="0.3">
      <c r="A217" s="115" t="s">
        <v>176</v>
      </c>
      <c r="B217" s="116" t="s">
        <v>162</v>
      </c>
      <c r="C217" s="116" t="s">
        <v>162</v>
      </c>
      <c r="D217" s="117" t="s">
        <v>19</v>
      </c>
      <c r="E217" s="118" t="s">
        <v>128</v>
      </c>
      <c r="F217" s="117" t="s">
        <v>129</v>
      </c>
      <c r="G217" s="118" t="s">
        <v>138</v>
      </c>
      <c r="H217" s="119">
        <v>21101</v>
      </c>
      <c r="I217" s="120" t="s">
        <v>404</v>
      </c>
      <c r="J217" s="121" t="s">
        <v>324</v>
      </c>
      <c r="K217" s="122" t="s">
        <v>325</v>
      </c>
      <c r="L217" s="123"/>
      <c r="M217" s="119"/>
      <c r="N217" s="124" t="s">
        <v>32</v>
      </c>
      <c r="O217" s="125">
        <v>12</v>
      </c>
      <c r="P217" s="126">
        <f t="shared" si="14"/>
        <v>8.5958333333333332</v>
      </c>
      <c r="Q217" s="129" t="s">
        <v>304</v>
      </c>
      <c r="R217" s="127">
        <v>103.15</v>
      </c>
      <c r="S217" s="125">
        <v>12</v>
      </c>
    </row>
    <row r="218" spans="1:19" ht="27.6" x14ac:dyDescent="0.3">
      <c r="A218" s="115" t="s">
        <v>176</v>
      </c>
      <c r="B218" s="116" t="s">
        <v>162</v>
      </c>
      <c r="C218" s="116" t="s">
        <v>162</v>
      </c>
      <c r="D218" s="117" t="s">
        <v>19</v>
      </c>
      <c r="E218" s="118" t="s">
        <v>128</v>
      </c>
      <c r="F218" s="117" t="s">
        <v>129</v>
      </c>
      <c r="G218" s="118" t="s">
        <v>138</v>
      </c>
      <c r="H218" s="119">
        <v>21101</v>
      </c>
      <c r="I218" s="120" t="s">
        <v>404</v>
      </c>
      <c r="J218" s="121" t="s">
        <v>415</v>
      </c>
      <c r="K218" s="122" t="s">
        <v>416</v>
      </c>
      <c r="L218" s="123"/>
      <c r="M218" s="119"/>
      <c r="N218" s="124" t="s">
        <v>32</v>
      </c>
      <c r="O218" s="125">
        <v>24</v>
      </c>
      <c r="P218" s="126">
        <f t="shared" si="14"/>
        <v>11.22875</v>
      </c>
      <c r="Q218" s="129" t="s">
        <v>304</v>
      </c>
      <c r="R218" s="127">
        <v>269.49</v>
      </c>
      <c r="S218" s="125">
        <v>24</v>
      </c>
    </row>
    <row r="219" spans="1:19" ht="27.6" x14ac:dyDescent="0.3">
      <c r="A219" s="115" t="s">
        <v>176</v>
      </c>
      <c r="B219" s="116" t="s">
        <v>162</v>
      </c>
      <c r="C219" s="116" t="s">
        <v>162</v>
      </c>
      <c r="D219" s="117" t="s">
        <v>19</v>
      </c>
      <c r="E219" s="118" t="s">
        <v>128</v>
      </c>
      <c r="F219" s="117" t="s">
        <v>129</v>
      </c>
      <c r="G219" s="118" t="s">
        <v>138</v>
      </c>
      <c r="H219" s="119">
        <v>21101</v>
      </c>
      <c r="I219" s="120" t="s">
        <v>404</v>
      </c>
      <c r="J219" s="121" t="s">
        <v>417</v>
      </c>
      <c r="K219" s="122" t="s">
        <v>418</v>
      </c>
      <c r="L219" s="123"/>
      <c r="M219" s="119"/>
      <c r="N219" s="124" t="s">
        <v>32</v>
      </c>
      <c r="O219" s="125">
        <v>4</v>
      </c>
      <c r="P219" s="126">
        <f t="shared" si="14"/>
        <v>28.385000000000002</v>
      </c>
      <c r="Q219" s="129" t="s">
        <v>304</v>
      </c>
      <c r="R219" s="127">
        <v>113.54</v>
      </c>
      <c r="S219" s="125">
        <v>4</v>
      </c>
    </row>
    <row r="220" spans="1:19" ht="27.6" x14ac:dyDescent="0.3">
      <c r="A220" s="115" t="s">
        <v>176</v>
      </c>
      <c r="B220" s="116" t="s">
        <v>162</v>
      </c>
      <c r="C220" s="116" t="s">
        <v>162</v>
      </c>
      <c r="D220" s="117" t="s">
        <v>19</v>
      </c>
      <c r="E220" s="118" t="s">
        <v>128</v>
      </c>
      <c r="F220" s="117" t="s">
        <v>129</v>
      </c>
      <c r="G220" s="118" t="s">
        <v>138</v>
      </c>
      <c r="H220" s="119">
        <v>21101</v>
      </c>
      <c r="I220" s="120" t="s">
        <v>404</v>
      </c>
      <c r="J220" s="121" t="s">
        <v>419</v>
      </c>
      <c r="K220" s="122" t="s">
        <v>420</v>
      </c>
      <c r="L220" s="123"/>
      <c r="M220" s="119"/>
      <c r="N220" s="124" t="s">
        <v>32</v>
      </c>
      <c r="O220" s="125">
        <v>10</v>
      </c>
      <c r="P220" s="126">
        <f t="shared" si="14"/>
        <v>24.708000000000002</v>
      </c>
      <c r="Q220" s="129" t="s">
        <v>304</v>
      </c>
      <c r="R220" s="127">
        <v>247.08</v>
      </c>
      <c r="S220" s="125">
        <v>10</v>
      </c>
    </row>
    <row r="221" spans="1:19" ht="27.6" x14ac:dyDescent="0.3">
      <c r="A221" s="115" t="s">
        <v>176</v>
      </c>
      <c r="B221" s="116" t="s">
        <v>162</v>
      </c>
      <c r="C221" s="116" t="s">
        <v>162</v>
      </c>
      <c r="D221" s="117" t="s">
        <v>19</v>
      </c>
      <c r="E221" s="118" t="s">
        <v>128</v>
      </c>
      <c r="F221" s="117" t="s">
        <v>129</v>
      </c>
      <c r="G221" s="118" t="s">
        <v>138</v>
      </c>
      <c r="H221" s="119">
        <v>21101</v>
      </c>
      <c r="I221" s="120" t="s">
        <v>404</v>
      </c>
      <c r="J221" s="121" t="s">
        <v>421</v>
      </c>
      <c r="K221" s="122" t="s">
        <v>422</v>
      </c>
      <c r="L221" s="123"/>
      <c r="M221" s="119"/>
      <c r="N221" s="124" t="s">
        <v>36</v>
      </c>
      <c r="O221" s="125">
        <v>1</v>
      </c>
      <c r="P221" s="126">
        <f t="shared" si="14"/>
        <v>237.8</v>
      </c>
      <c r="Q221" s="129" t="s">
        <v>304</v>
      </c>
      <c r="R221" s="127">
        <v>237.8</v>
      </c>
      <c r="S221" s="125">
        <v>1</v>
      </c>
    </row>
    <row r="222" spans="1:19" ht="27.6" x14ac:dyDescent="0.3">
      <c r="A222" s="115" t="s">
        <v>176</v>
      </c>
      <c r="B222" s="116" t="s">
        <v>162</v>
      </c>
      <c r="C222" s="116" t="s">
        <v>162</v>
      </c>
      <c r="D222" s="117" t="s">
        <v>19</v>
      </c>
      <c r="E222" s="118" t="s">
        <v>128</v>
      </c>
      <c r="F222" s="117" t="s">
        <v>129</v>
      </c>
      <c r="G222" s="118" t="s">
        <v>138</v>
      </c>
      <c r="H222" s="119">
        <v>21101</v>
      </c>
      <c r="I222" s="120" t="s">
        <v>404</v>
      </c>
      <c r="J222" s="121" t="s">
        <v>423</v>
      </c>
      <c r="K222" s="122" t="s">
        <v>424</v>
      </c>
      <c r="L222" s="123"/>
      <c r="M222" s="119"/>
      <c r="N222" s="124" t="s">
        <v>32</v>
      </c>
      <c r="O222" s="125">
        <v>1</v>
      </c>
      <c r="P222" s="126">
        <f t="shared" si="14"/>
        <v>338.92</v>
      </c>
      <c r="Q222" s="129" t="s">
        <v>304</v>
      </c>
      <c r="R222" s="127">
        <v>338.92</v>
      </c>
      <c r="S222" s="125">
        <v>1</v>
      </c>
    </row>
    <row r="223" spans="1:19" ht="27.6" x14ac:dyDescent="0.3">
      <c r="A223" s="115" t="s">
        <v>176</v>
      </c>
      <c r="B223" s="116" t="s">
        <v>162</v>
      </c>
      <c r="C223" s="116" t="s">
        <v>162</v>
      </c>
      <c r="D223" s="117" t="s">
        <v>19</v>
      </c>
      <c r="E223" s="118" t="s">
        <v>128</v>
      </c>
      <c r="F223" s="117" t="s">
        <v>129</v>
      </c>
      <c r="G223" s="118" t="s">
        <v>138</v>
      </c>
      <c r="H223" s="119">
        <v>21101</v>
      </c>
      <c r="I223" s="120" t="s">
        <v>404</v>
      </c>
      <c r="J223" s="121" t="s">
        <v>425</v>
      </c>
      <c r="K223" s="122" t="s">
        <v>426</v>
      </c>
      <c r="L223" s="123"/>
      <c r="M223" s="119"/>
      <c r="N223" s="124" t="s">
        <v>32</v>
      </c>
      <c r="O223" s="125">
        <v>12</v>
      </c>
      <c r="P223" s="126">
        <f t="shared" si="14"/>
        <v>3.1199999999999997</v>
      </c>
      <c r="Q223" s="129" t="s">
        <v>304</v>
      </c>
      <c r="R223" s="127">
        <v>37.44</v>
      </c>
      <c r="S223" s="125">
        <v>12</v>
      </c>
    </row>
    <row r="224" spans="1:19" ht="27.6" x14ac:dyDescent="0.3">
      <c r="A224" s="94" t="s">
        <v>176</v>
      </c>
      <c r="B224" s="94" t="s">
        <v>162</v>
      </c>
      <c r="C224" s="94" t="s">
        <v>162</v>
      </c>
      <c r="D224" s="95" t="s">
        <v>19</v>
      </c>
      <c r="E224" s="96" t="s">
        <v>20</v>
      </c>
      <c r="F224" s="95" t="s">
        <v>19</v>
      </c>
      <c r="G224" s="96" t="s">
        <v>27</v>
      </c>
      <c r="H224" s="119">
        <v>21601</v>
      </c>
      <c r="I224" s="120" t="s">
        <v>53</v>
      </c>
      <c r="J224" s="121" t="s">
        <v>427</v>
      </c>
      <c r="K224" s="122" t="s">
        <v>220</v>
      </c>
      <c r="L224" s="123"/>
      <c r="M224" s="119"/>
      <c r="N224" s="124" t="s">
        <v>41</v>
      </c>
      <c r="O224" s="125">
        <v>1</v>
      </c>
      <c r="P224" s="126">
        <v>731</v>
      </c>
      <c r="Q224" s="129" t="s">
        <v>304</v>
      </c>
      <c r="R224" s="127">
        <v>731</v>
      </c>
      <c r="S224" s="128">
        <v>1</v>
      </c>
    </row>
    <row r="225" spans="1:19" ht="27.6" x14ac:dyDescent="0.3">
      <c r="A225" s="94" t="s">
        <v>176</v>
      </c>
      <c r="B225" s="94" t="s">
        <v>162</v>
      </c>
      <c r="C225" s="94" t="s">
        <v>162</v>
      </c>
      <c r="D225" s="95" t="s">
        <v>19</v>
      </c>
      <c r="E225" s="96" t="s">
        <v>20</v>
      </c>
      <c r="F225" s="95" t="s">
        <v>19</v>
      </c>
      <c r="G225" s="96" t="s">
        <v>27</v>
      </c>
      <c r="H225" s="119">
        <v>21601</v>
      </c>
      <c r="I225" s="120" t="s">
        <v>53</v>
      </c>
      <c r="J225" s="121" t="s">
        <v>213</v>
      </c>
      <c r="K225" s="122" t="s">
        <v>214</v>
      </c>
      <c r="L225" s="123"/>
      <c r="M225" s="119"/>
      <c r="N225" s="124" t="s">
        <v>32</v>
      </c>
      <c r="O225" s="125">
        <v>10</v>
      </c>
      <c r="P225" s="126">
        <f t="shared" si="14"/>
        <v>48.024000000000001</v>
      </c>
      <c r="Q225" s="129" t="s">
        <v>304</v>
      </c>
      <c r="R225" s="127">
        <v>480.24</v>
      </c>
      <c r="S225" s="125">
        <v>10</v>
      </c>
    </row>
    <row r="226" spans="1:19" ht="27.6" x14ac:dyDescent="0.3">
      <c r="A226" s="94" t="s">
        <v>176</v>
      </c>
      <c r="B226" s="94" t="s">
        <v>162</v>
      </c>
      <c r="C226" s="94" t="s">
        <v>162</v>
      </c>
      <c r="D226" s="95" t="s">
        <v>19</v>
      </c>
      <c r="E226" s="96" t="s">
        <v>20</v>
      </c>
      <c r="F226" s="95" t="s">
        <v>19</v>
      </c>
      <c r="G226" s="96" t="s">
        <v>27</v>
      </c>
      <c r="H226" s="119">
        <v>21601</v>
      </c>
      <c r="I226" s="120" t="s">
        <v>53</v>
      </c>
      <c r="J226" s="121" t="s">
        <v>428</v>
      </c>
      <c r="K226" s="122" t="s">
        <v>429</v>
      </c>
      <c r="L226" s="123"/>
      <c r="M226" s="119"/>
      <c r="N226" s="124" t="s">
        <v>32</v>
      </c>
      <c r="O226" s="125">
        <v>10</v>
      </c>
      <c r="P226" s="126">
        <f t="shared" si="14"/>
        <v>41.760000000000005</v>
      </c>
      <c r="Q226" s="129" t="s">
        <v>304</v>
      </c>
      <c r="R226" s="127">
        <v>417.6</v>
      </c>
      <c r="S226" s="125">
        <v>10</v>
      </c>
    </row>
    <row r="227" spans="1:19" ht="27.6" x14ac:dyDescent="0.3">
      <c r="A227" s="94" t="s">
        <v>176</v>
      </c>
      <c r="B227" s="94" t="s">
        <v>162</v>
      </c>
      <c r="C227" s="94" t="s">
        <v>162</v>
      </c>
      <c r="D227" s="95" t="s">
        <v>19</v>
      </c>
      <c r="E227" s="96" t="s">
        <v>20</v>
      </c>
      <c r="F227" s="95" t="s">
        <v>19</v>
      </c>
      <c r="G227" s="96" t="s">
        <v>27</v>
      </c>
      <c r="H227" s="119">
        <v>21601</v>
      </c>
      <c r="I227" s="120" t="s">
        <v>53</v>
      </c>
      <c r="J227" s="121" t="s">
        <v>222</v>
      </c>
      <c r="K227" s="122" t="s">
        <v>223</v>
      </c>
      <c r="L227" s="123"/>
      <c r="M227" s="119"/>
      <c r="N227" s="124" t="s">
        <v>32</v>
      </c>
      <c r="O227" s="125">
        <v>10</v>
      </c>
      <c r="P227" s="126">
        <f t="shared" si="14"/>
        <v>25.52</v>
      </c>
      <c r="Q227" s="129" t="s">
        <v>304</v>
      </c>
      <c r="R227" s="127">
        <v>255.2</v>
      </c>
      <c r="S227" s="125">
        <v>10</v>
      </c>
    </row>
    <row r="228" spans="1:19" ht="27.6" x14ac:dyDescent="0.3">
      <c r="A228" s="94" t="s">
        <v>176</v>
      </c>
      <c r="B228" s="94" t="s">
        <v>162</v>
      </c>
      <c r="C228" s="94" t="s">
        <v>162</v>
      </c>
      <c r="D228" s="95" t="s">
        <v>19</v>
      </c>
      <c r="E228" s="96" t="s">
        <v>20</v>
      </c>
      <c r="F228" s="95" t="s">
        <v>19</v>
      </c>
      <c r="G228" s="96" t="s">
        <v>27</v>
      </c>
      <c r="H228" s="119">
        <v>21601</v>
      </c>
      <c r="I228" s="120" t="s">
        <v>53</v>
      </c>
      <c r="J228" s="121" t="s">
        <v>427</v>
      </c>
      <c r="K228" s="122" t="s">
        <v>220</v>
      </c>
      <c r="L228" s="123"/>
      <c r="M228" s="119"/>
      <c r="N228" s="124" t="s">
        <v>41</v>
      </c>
      <c r="O228" s="125">
        <v>1</v>
      </c>
      <c r="P228" s="126">
        <f t="shared" si="14"/>
        <v>649.6</v>
      </c>
      <c r="Q228" s="129" t="s">
        <v>304</v>
      </c>
      <c r="R228" s="127">
        <v>649.6</v>
      </c>
      <c r="S228" s="125">
        <v>1</v>
      </c>
    </row>
    <row r="229" spans="1:19" ht="27.6" x14ac:dyDescent="0.3">
      <c r="A229" s="94" t="s">
        <v>176</v>
      </c>
      <c r="B229" s="94" t="s">
        <v>162</v>
      </c>
      <c r="C229" s="94" t="s">
        <v>162</v>
      </c>
      <c r="D229" s="95" t="s">
        <v>19</v>
      </c>
      <c r="E229" s="96" t="s">
        <v>20</v>
      </c>
      <c r="F229" s="95" t="s">
        <v>19</v>
      </c>
      <c r="G229" s="96" t="s">
        <v>27</v>
      </c>
      <c r="H229" s="119">
        <v>21601</v>
      </c>
      <c r="I229" s="120" t="s">
        <v>53</v>
      </c>
      <c r="J229" s="121" t="s">
        <v>430</v>
      </c>
      <c r="K229" s="122" t="s">
        <v>431</v>
      </c>
      <c r="L229" s="123"/>
      <c r="M229" s="119"/>
      <c r="N229" s="124" t="s">
        <v>432</v>
      </c>
      <c r="O229" s="125">
        <v>5</v>
      </c>
      <c r="P229" s="126">
        <f t="shared" si="14"/>
        <v>52.2</v>
      </c>
      <c r="Q229" s="129" t="s">
        <v>304</v>
      </c>
      <c r="R229" s="127">
        <v>261</v>
      </c>
      <c r="S229" s="125">
        <v>5</v>
      </c>
    </row>
    <row r="230" spans="1:19" ht="27.6" x14ac:dyDescent="0.3">
      <c r="A230" s="94" t="s">
        <v>176</v>
      </c>
      <c r="B230" s="94" t="s">
        <v>162</v>
      </c>
      <c r="C230" s="94" t="s">
        <v>162</v>
      </c>
      <c r="D230" s="95" t="s">
        <v>19</v>
      </c>
      <c r="E230" s="96" t="s">
        <v>20</v>
      </c>
      <c r="F230" s="95" t="s">
        <v>19</v>
      </c>
      <c r="G230" s="96" t="s">
        <v>27</v>
      </c>
      <c r="H230" s="119">
        <v>21601</v>
      </c>
      <c r="I230" s="120" t="s">
        <v>53</v>
      </c>
      <c r="J230" s="121" t="s">
        <v>433</v>
      </c>
      <c r="K230" s="122" t="s">
        <v>434</v>
      </c>
      <c r="L230" s="123"/>
      <c r="M230" s="119"/>
      <c r="N230" s="124" t="s">
        <v>52</v>
      </c>
      <c r="O230" s="125">
        <v>3</v>
      </c>
      <c r="P230" s="126">
        <f t="shared" si="14"/>
        <v>56.84</v>
      </c>
      <c r="Q230" s="129" t="s">
        <v>304</v>
      </c>
      <c r="R230" s="127">
        <v>170.52</v>
      </c>
      <c r="S230" s="125">
        <v>3</v>
      </c>
    </row>
    <row r="231" spans="1:19" ht="27.6" x14ac:dyDescent="0.3">
      <c r="A231" s="94" t="s">
        <v>176</v>
      </c>
      <c r="B231" s="94" t="s">
        <v>162</v>
      </c>
      <c r="C231" s="94" t="s">
        <v>162</v>
      </c>
      <c r="D231" s="95" t="s">
        <v>19</v>
      </c>
      <c r="E231" s="96" t="s">
        <v>20</v>
      </c>
      <c r="F231" s="95" t="s">
        <v>19</v>
      </c>
      <c r="G231" s="96" t="s">
        <v>27</v>
      </c>
      <c r="H231" s="119">
        <v>21601</v>
      </c>
      <c r="I231" s="120" t="s">
        <v>53</v>
      </c>
      <c r="J231" s="121" t="s">
        <v>435</v>
      </c>
      <c r="K231" s="122" t="s">
        <v>436</v>
      </c>
      <c r="L231" s="123"/>
      <c r="M231" s="119"/>
      <c r="N231" s="124" t="s">
        <v>32</v>
      </c>
      <c r="O231" s="125">
        <v>5</v>
      </c>
      <c r="P231" s="126">
        <f t="shared" si="14"/>
        <v>127.6</v>
      </c>
      <c r="Q231" s="129" t="s">
        <v>304</v>
      </c>
      <c r="R231" s="127">
        <v>638</v>
      </c>
      <c r="S231" s="125">
        <v>5</v>
      </c>
    </row>
    <row r="232" spans="1:19" ht="27.6" x14ac:dyDescent="0.3">
      <c r="A232" s="94" t="s">
        <v>176</v>
      </c>
      <c r="B232" s="94" t="s">
        <v>162</v>
      </c>
      <c r="C232" s="94" t="s">
        <v>162</v>
      </c>
      <c r="D232" s="95" t="s">
        <v>19</v>
      </c>
      <c r="E232" s="96" t="s">
        <v>20</v>
      </c>
      <c r="F232" s="95" t="s">
        <v>19</v>
      </c>
      <c r="G232" s="96" t="s">
        <v>27</v>
      </c>
      <c r="H232" s="119">
        <v>21601</v>
      </c>
      <c r="I232" s="120" t="s">
        <v>53</v>
      </c>
      <c r="J232" s="121" t="s">
        <v>437</v>
      </c>
      <c r="K232" s="122" t="s">
        <v>438</v>
      </c>
      <c r="L232" s="123"/>
      <c r="M232" s="119"/>
      <c r="N232" s="124" t="s">
        <v>32</v>
      </c>
      <c r="O232" s="125">
        <v>5</v>
      </c>
      <c r="P232" s="126">
        <f t="shared" si="14"/>
        <v>67.28</v>
      </c>
      <c r="Q232" s="129" t="s">
        <v>304</v>
      </c>
      <c r="R232" s="127">
        <v>336.4</v>
      </c>
      <c r="S232" s="125">
        <v>5</v>
      </c>
    </row>
    <row r="233" spans="1:19" ht="27.6" x14ac:dyDescent="0.3">
      <c r="A233" s="94" t="s">
        <v>176</v>
      </c>
      <c r="B233" s="94" t="s">
        <v>162</v>
      </c>
      <c r="C233" s="94" t="s">
        <v>162</v>
      </c>
      <c r="D233" s="95" t="s">
        <v>19</v>
      </c>
      <c r="E233" s="96" t="s">
        <v>20</v>
      </c>
      <c r="F233" s="95" t="s">
        <v>19</v>
      </c>
      <c r="G233" s="96" t="s">
        <v>27</v>
      </c>
      <c r="H233" s="119">
        <v>21601</v>
      </c>
      <c r="I233" s="120" t="s">
        <v>53</v>
      </c>
      <c r="J233" s="121" t="s">
        <v>217</v>
      </c>
      <c r="K233" s="122" t="s">
        <v>218</v>
      </c>
      <c r="L233" s="123"/>
      <c r="M233" s="119"/>
      <c r="N233" s="124" t="s">
        <v>32</v>
      </c>
      <c r="O233" s="125">
        <v>3</v>
      </c>
      <c r="P233" s="126">
        <f t="shared" si="14"/>
        <v>87</v>
      </c>
      <c r="Q233" s="129" t="s">
        <v>304</v>
      </c>
      <c r="R233" s="127">
        <v>261</v>
      </c>
      <c r="S233" s="125">
        <v>3</v>
      </c>
    </row>
    <row r="234" spans="1:19" ht="27.6" x14ac:dyDescent="0.3">
      <c r="A234" s="94" t="s">
        <v>176</v>
      </c>
      <c r="B234" s="94" t="s">
        <v>162</v>
      </c>
      <c r="C234" s="94" t="s">
        <v>162</v>
      </c>
      <c r="D234" s="95" t="s">
        <v>19</v>
      </c>
      <c r="E234" s="96" t="s">
        <v>20</v>
      </c>
      <c r="F234" s="95" t="s">
        <v>19</v>
      </c>
      <c r="G234" s="96" t="s">
        <v>27</v>
      </c>
      <c r="H234" s="119">
        <v>21601</v>
      </c>
      <c r="I234" s="120" t="s">
        <v>53</v>
      </c>
      <c r="J234" s="121" t="s">
        <v>439</v>
      </c>
      <c r="K234" s="122" t="s">
        <v>440</v>
      </c>
      <c r="L234" s="123"/>
      <c r="M234" s="119"/>
      <c r="N234" s="124" t="s">
        <v>32</v>
      </c>
      <c r="O234" s="125">
        <v>5</v>
      </c>
      <c r="P234" s="126">
        <f t="shared" si="14"/>
        <v>67.28</v>
      </c>
      <c r="Q234" s="129" t="s">
        <v>304</v>
      </c>
      <c r="R234" s="127">
        <v>336.4</v>
      </c>
      <c r="S234" s="125">
        <v>5</v>
      </c>
    </row>
    <row r="235" spans="1:19" ht="27.6" x14ac:dyDescent="0.3">
      <c r="A235" s="94" t="s">
        <v>176</v>
      </c>
      <c r="B235" s="94" t="s">
        <v>162</v>
      </c>
      <c r="C235" s="94" t="s">
        <v>162</v>
      </c>
      <c r="D235" s="95" t="s">
        <v>19</v>
      </c>
      <c r="E235" s="96" t="s">
        <v>20</v>
      </c>
      <c r="F235" s="95" t="s">
        <v>19</v>
      </c>
      <c r="G235" s="96" t="s">
        <v>27</v>
      </c>
      <c r="H235" s="119">
        <v>21601</v>
      </c>
      <c r="I235" s="120" t="s">
        <v>53</v>
      </c>
      <c r="J235" s="121" t="s">
        <v>441</v>
      </c>
      <c r="K235" s="122" t="s">
        <v>442</v>
      </c>
      <c r="L235" s="123"/>
      <c r="M235" s="119"/>
      <c r="N235" s="124" t="s">
        <v>32</v>
      </c>
      <c r="O235" s="125">
        <v>6</v>
      </c>
      <c r="P235" s="126">
        <f t="shared" si="14"/>
        <v>29</v>
      </c>
      <c r="Q235" s="129" t="s">
        <v>304</v>
      </c>
      <c r="R235" s="127">
        <v>174</v>
      </c>
      <c r="S235" s="125">
        <v>6</v>
      </c>
    </row>
    <row r="236" spans="1:19" ht="55.2" x14ac:dyDescent="0.3">
      <c r="A236" s="115" t="s">
        <v>176</v>
      </c>
      <c r="B236" s="116" t="s">
        <v>162</v>
      </c>
      <c r="C236" s="116" t="s">
        <v>162</v>
      </c>
      <c r="D236" s="117" t="s">
        <v>19</v>
      </c>
      <c r="E236" s="118" t="s">
        <v>20</v>
      </c>
      <c r="F236" s="117" t="s">
        <v>19</v>
      </c>
      <c r="G236" s="118" t="s">
        <v>27</v>
      </c>
      <c r="H236" s="97">
        <v>22104</v>
      </c>
      <c r="I236" s="109" t="s">
        <v>396</v>
      </c>
      <c r="J236" s="121" t="s">
        <v>443</v>
      </c>
      <c r="K236" s="122" t="s">
        <v>51</v>
      </c>
      <c r="L236" s="123"/>
      <c r="M236" s="119"/>
      <c r="N236" s="130" t="s">
        <v>444</v>
      </c>
      <c r="O236" s="125">
        <v>1</v>
      </c>
      <c r="P236" s="126">
        <f t="shared" si="14"/>
        <v>318.75</v>
      </c>
      <c r="Q236" s="129" t="s">
        <v>304</v>
      </c>
      <c r="R236" s="127">
        <v>318.75</v>
      </c>
      <c r="S236" s="128">
        <v>1</v>
      </c>
    </row>
    <row r="237" spans="1:19" ht="27.6" x14ac:dyDescent="0.3">
      <c r="A237" s="115" t="s">
        <v>176</v>
      </c>
      <c r="B237" s="116" t="s">
        <v>162</v>
      </c>
      <c r="C237" s="116" t="s">
        <v>162</v>
      </c>
      <c r="D237" s="117" t="s">
        <v>19</v>
      </c>
      <c r="E237" s="118" t="s">
        <v>20</v>
      </c>
      <c r="F237" s="117" t="s">
        <v>19</v>
      </c>
      <c r="G237" s="118" t="s">
        <v>27</v>
      </c>
      <c r="H237" s="119">
        <v>21401</v>
      </c>
      <c r="I237" s="120" t="s">
        <v>401</v>
      </c>
      <c r="J237" s="121" t="s">
        <v>445</v>
      </c>
      <c r="K237" s="122" t="s">
        <v>446</v>
      </c>
      <c r="L237" s="123"/>
      <c r="M237" s="119"/>
      <c r="N237" s="130" t="s">
        <v>241</v>
      </c>
      <c r="O237" s="125">
        <v>1</v>
      </c>
      <c r="P237" s="126">
        <v>1102</v>
      </c>
      <c r="Q237" s="129" t="s">
        <v>304</v>
      </c>
      <c r="R237" s="127">
        <v>1102</v>
      </c>
      <c r="S237" s="128">
        <v>1</v>
      </c>
    </row>
    <row r="238" spans="1:19" ht="27.6" x14ac:dyDescent="0.3">
      <c r="A238" s="115" t="s">
        <v>176</v>
      </c>
      <c r="B238" s="116" t="s">
        <v>162</v>
      </c>
      <c r="C238" s="116" t="s">
        <v>162</v>
      </c>
      <c r="D238" s="117" t="s">
        <v>19</v>
      </c>
      <c r="E238" s="118" t="s">
        <v>128</v>
      </c>
      <c r="F238" s="117" t="s">
        <v>154</v>
      </c>
      <c r="G238" s="118" t="s">
        <v>138</v>
      </c>
      <c r="H238" s="119">
        <v>21601</v>
      </c>
      <c r="I238" s="120" t="s">
        <v>53</v>
      </c>
      <c r="J238" s="121" t="s">
        <v>428</v>
      </c>
      <c r="K238" s="122" t="s">
        <v>429</v>
      </c>
      <c r="L238" s="123"/>
      <c r="M238" s="119"/>
      <c r="N238" s="130" t="s">
        <v>32</v>
      </c>
      <c r="O238" s="125">
        <v>10</v>
      </c>
      <c r="P238" s="126">
        <f>R238/O238</f>
        <v>40.6</v>
      </c>
      <c r="Q238" s="129" t="s">
        <v>304</v>
      </c>
      <c r="R238" s="127">
        <v>406</v>
      </c>
      <c r="S238" s="131">
        <v>10</v>
      </c>
    </row>
    <row r="239" spans="1:19" ht="27.6" x14ac:dyDescent="0.3">
      <c r="A239" s="115" t="s">
        <v>176</v>
      </c>
      <c r="B239" s="116" t="s">
        <v>162</v>
      </c>
      <c r="C239" s="116" t="s">
        <v>162</v>
      </c>
      <c r="D239" s="117" t="s">
        <v>19</v>
      </c>
      <c r="E239" s="118" t="s">
        <v>128</v>
      </c>
      <c r="F239" s="117" t="s">
        <v>154</v>
      </c>
      <c r="G239" s="118" t="s">
        <v>138</v>
      </c>
      <c r="H239" s="119">
        <v>21601</v>
      </c>
      <c r="I239" s="120" t="s">
        <v>53</v>
      </c>
      <c r="J239" s="121" t="s">
        <v>224</v>
      </c>
      <c r="K239" s="122" t="s">
        <v>225</v>
      </c>
      <c r="L239" s="123"/>
      <c r="M239" s="119"/>
      <c r="N239" s="130" t="s">
        <v>32</v>
      </c>
      <c r="O239" s="125">
        <v>4</v>
      </c>
      <c r="P239" s="126">
        <f t="shared" ref="P239:P244" si="15">R239/O239</f>
        <v>150.80000000000001</v>
      </c>
      <c r="Q239" s="129" t="s">
        <v>304</v>
      </c>
      <c r="R239" s="127">
        <v>603.20000000000005</v>
      </c>
      <c r="S239" s="131">
        <v>4</v>
      </c>
    </row>
    <row r="240" spans="1:19" ht="27.6" x14ac:dyDescent="0.3">
      <c r="A240" s="115" t="s">
        <v>176</v>
      </c>
      <c r="B240" s="116" t="s">
        <v>162</v>
      </c>
      <c r="C240" s="116" t="s">
        <v>162</v>
      </c>
      <c r="D240" s="117" t="s">
        <v>19</v>
      </c>
      <c r="E240" s="118" t="s">
        <v>128</v>
      </c>
      <c r="F240" s="117" t="s">
        <v>154</v>
      </c>
      <c r="G240" s="118" t="s">
        <v>138</v>
      </c>
      <c r="H240" s="119">
        <v>21601</v>
      </c>
      <c r="I240" s="120" t="s">
        <v>53</v>
      </c>
      <c r="J240" s="121" t="s">
        <v>447</v>
      </c>
      <c r="K240" s="122" t="s">
        <v>448</v>
      </c>
      <c r="L240" s="123"/>
      <c r="M240" s="119"/>
      <c r="N240" s="130" t="s">
        <v>432</v>
      </c>
      <c r="O240" s="125">
        <v>20</v>
      </c>
      <c r="P240" s="126">
        <f t="shared" si="15"/>
        <v>26.68</v>
      </c>
      <c r="Q240" s="129" t="s">
        <v>304</v>
      </c>
      <c r="R240" s="127">
        <v>533.6</v>
      </c>
      <c r="S240" s="131">
        <v>20</v>
      </c>
    </row>
    <row r="241" spans="1:19" ht="27.6" x14ac:dyDescent="0.3">
      <c r="A241" s="115" t="s">
        <v>176</v>
      </c>
      <c r="B241" s="116" t="s">
        <v>162</v>
      </c>
      <c r="C241" s="116" t="s">
        <v>162</v>
      </c>
      <c r="D241" s="117" t="s">
        <v>19</v>
      </c>
      <c r="E241" s="118" t="s">
        <v>128</v>
      </c>
      <c r="F241" s="117" t="s">
        <v>154</v>
      </c>
      <c r="G241" s="118" t="s">
        <v>138</v>
      </c>
      <c r="H241" s="119">
        <v>21601</v>
      </c>
      <c r="I241" s="120" t="s">
        <v>53</v>
      </c>
      <c r="J241" s="121" t="s">
        <v>437</v>
      </c>
      <c r="K241" s="122" t="s">
        <v>438</v>
      </c>
      <c r="L241" s="123"/>
      <c r="M241" s="119"/>
      <c r="N241" s="130" t="s">
        <v>32</v>
      </c>
      <c r="O241" s="125">
        <v>20</v>
      </c>
      <c r="P241" s="126">
        <f t="shared" si="15"/>
        <v>63.8</v>
      </c>
      <c r="Q241" s="129" t="s">
        <v>304</v>
      </c>
      <c r="R241" s="127">
        <v>1276</v>
      </c>
      <c r="S241" s="131">
        <v>20</v>
      </c>
    </row>
    <row r="242" spans="1:19" ht="27.6" x14ac:dyDescent="0.3">
      <c r="A242" s="115" t="s">
        <v>176</v>
      </c>
      <c r="B242" s="116" t="s">
        <v>162</v>
      </c>
      <c r="C242" s="116" t="s">
        <v>162</v>
      </c>
      <c r="D242" s="117" t="s">
        <v>19</v>
      </c>
      <c r="E242" s="118" t="s">
        <v>128</v>
      </c>
      <c r="F242" s="117" t="s">
        <v>154</v>
      </c>
      <c r="G242" s="118" t="s">
        <v>138</v>
      </c>
      <c r="H242" s="119">
        <v>21601</v>
      </c>
      <c r="I242" s="120" t="s">
        <v>53</v>
      </c>
      <c r="J242" s="121" t="s">
        <v>219</v>
      </c>
      <c r="K242" s="122" t="s">
        <v>220</v>
      </c>
      <c r="L242" s="123"/>
      <c r="M242" s="119"/>
      <c r="N242" s="130" t="s">
        <v>432</v>
      </c>
      <c r="O242" s="125">
        <v>20</v>
      </c>
      <c r="P242" s="126">
        <f t="shared" si="15"/>
        <v>9.2799999999999994</v>
      </c>
      <c r="Q242" s="129" t="s">
        <v>304</v>
      </c>
      <c r="R242" s="127">
        <v>185.6</v>
      </c>
      <c r="S242" s="131">
        <v>20</v>
      </c>
    </row>
    <row r="243" spans="1:19" ht="27.6" x14ac:dyDescent="0.3">
      <c r="A243" s="115" t="s">
        <v>176</v>
      </c>
      <c r="B243" s="116" t="s">
        <v>162</v>
      </c>
      <c r="C243" s="116" t="s">
        <v>162</v>
      </c>
      <c r="D243" s="117" t="s">
        <v>19</v>
      </c>
      <c r="E243" s="118" t="s">
        <v>128</v>
      </c>
      <c r="F243" s="117" t="s">
        <v>154</v>
      </c>
      <c r="G243" s="118" t="s">
        <v>138</v>
      </c>
      <c r="H243" s="119">
        <v>21601</v>
      </c>
      <c r="I243" s="120" t="s">
        <v>53</v>
      </c>
      <c r="J243" s="121" t="s">
        <v>449</v>
      </c>
      <c r="K243" s="122" t="s">
        <v>450</v>
      </c>
      <c r="L243" s="123"/>
      <c r="M243" s="119"/>
      <c r="N243" s="130" t="s">
        <v>32</v>
      </c>
      <c r="O243" s="125">
        <v>4</v>
      </c>
      <c r="P243" s="126">
        <f t="shared" si="15"/>
        <v>382.8</v>
      </c>
      <c r="Q243" s="129" t="s">
        <v>304</v>
      </c>
      <c r="R243" s="127">
        <v>1531.2</v>
      </c>
      <c r="S243" s="131">
        <v>4</v>
      </c>
    </row>
    <row r="244" spans="1:19" ht="27.6" x14ac:dyDescent="0.3">
      <c r="A244" s="115" t="s">
        <v>176</v>
      </c>
      <c r="B244" s="116" t="s">
        <v>162</v>
      </c>
      <c r="C244" s="116" t="s">
        <v>162</v>
      </c>
      <c r="D244" s="117" t="s">
        <v>19</v>
      </c>
      <c r="E244" s="118" t="s">
        <v>128</v>
      </c>
      <c r="F244" s="117" t="s">
        <v>154</v>
      </c>
      <c r="G244" s="118" t="s">
        <v>138</v>
      </c>
      <c r="H244" s="119">
        <v>21601</v>
      </c>
      <c r="I244" s="120" t="s">
        <v>53</v>
      </c>
      <c r="J244" s="121" t="s">
        <v>451</v>
      </c>
      <c r="K244" s="122" t="s">
        <v>452</v>
      </c>
      <c r="L244" s="123"/>
      <c r="M244" s="119"/>
      <c r="N244" s="130" t="s">
        <v>32</v>
      </c>
      <c r="O244" s="125">
        <v>20</v>
      </c>
      <c r="P244" s="126">
        <f t="shared" si="15"/>
        <v>44.660000000000004</v>
      </c>
      <c r="Q244" s="129" t="s">
        <v>304</v>
      </c>
      <c r="R244" s="127">
        <v>893.2</v>
      </c>
      <c r="S244" s="131">
        <v>20</v>
      </c>
    </row>
  </sheetData>
  <mergeCells count="1">
    <mergeCell ref="A5:AA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JIMENEZ HIRAM</dc:creator>
  <cp:lastModifiedBy>123</cp:lastModifiedBy>
  <dcterms:created xsi:type="dcterms:W3CDTF">2024-03-04T23:16:57Z</dcterms:created>
  <dcterms:modified xsi:type="dcterms:W3CDTF">2024-03-05T16:07:24Z</dcterms:modified>
</cp:coreProperties>
</file>