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Users/nelyzarahitperezmartinez/Desktop/1. 2023/9. Proyectos de resolución/2. Circulados/INE-P-COF-UTF-206-2017 y acum/"/>
    </mc:Choice>
  </mc:AlternateContent>
  <xr:revisionPtr revIDLastSave="0" documentId="13_ncr:1_{6643A2FF-71CD-934D-9EDF-867E12E47C1C}" xr6:coauthVersionLast="47" xr6:coauthVersionMax="47" xr10:uidLastSave="{00000000-0000-0000-0000-000000000000}"/>
  <bookViews>
    <workbookView xWindow="0" yWindow="500" windowWidth="28800" windowHeight="15840" tabRatio="603" xr2:uid="{31BA7126-E13F-4C1C-AE4E-F454C66C97E9}"/>
  </bookViews>
  <sheets>
    <sheet name="A" sheetId="1" r:id="rId1"/>
    <sheet name="B" sheetId="2" r:id="rId2"/>
    <sheet name="C" sheetId="5" r:id="rId3"/>
    <sheet name="D" sheetId="6" r:id="rId4"/>
    <sheet name="E" sheetId="8" r:id="rId5"/>
  </sheets>
  <definedNames>
    <definedName name="_xlnm._FilterDatabase" localSheetId="0" hidden="1">A!$A$2:$F$17</definedName>
    <definedName name="_xlnm._FilterDatabase" localSheetId="4" hidden="1">E!$A$1:$I$14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C41" i="6"/>
  <c r="D17" i="1"/>
  <c r="E17" i="1"/>
  <c r="E7" i="5"/>
  <c r="D7" i="5"/>
  <c r="C7" i="5"/>
  <c r="B7" i="5"/>
  <c r="F17" i="1" l="1"/>
</calcChain>
</file>

<file path=xl/sharedStrings.xml><?xml version="1.0" encoding="utf-8"?>
<sst xmlns="http://schemas.openxmlformats.org/spreadsheetml/2006/main" count="263" uniqueCount="164">
  <si>
    <t>COMITÉ U ORGANIZACIÓN</t>
  </si>
  <si>
    <t>CUENTA</t>
  </si>
  <si>
    <t>SUBCUENTA</t>
  </si>
  <si>
    <t>NOMBRE</t>
  </si>
  <si>
    <t>ADEUDOS GENERADOS EN 2015</t>
  </si>
  <si>
    <t>PAGO DE ADEUDOS EN 2015</t>
  </si>
  <si>
    <t>SALDOS PENDIENTES DE PAGO AL 31-12-15</t>
  </si>
  <si>
    <t xml:space="preserve">Fundación Colosio, A.C. </t>
  </si>
  <si>
    <t xml:space="preserve">200-2009-0082 </t>
  </si>
  <si>
    <t xml:space="preserve">SERGIO REA FIELD </t>
  </si>
  <si>
    <t xml:space="preserve">200-2009-0091 </t>
  </si>
  <si>
    <t xml:space="preserve">COMISION FEDERAL DE ELECTRICIDAD </t>
  </si>
  <si>
    <t xml:space="preserve">200-2009-0096 </t>
  </si>
  <si>
    <t xml:space="preserve">JEFATURA DE POLICIA IND DEL EDO DE MEX Y/O CUERPO DE GUARDIAS DE SEG IND BANCARIA Y COM DEL VALLE C </t>
  </si>
  <si>
    <t xml:space="preserve">200-2009-0100 </t>
  </si>
  <si>
    <t xml:space="preserve">TELEFONOS DE MEXICO S.A.B. DE C.V. </t>
  </si>
  <si>
    <t xml:space="preserve">200-2009-0105 </t>
  </si>
  <si>
    <t xml:space="preserve">GOBIERNO DEL DISTRITO FEDERAL </t>
  </si>
  <si>
    <t xml:space="preserve">200-2009-0159 </t>
  </si>
  <si>
    <t xml:space="preserve">ALEJANDRO HORACIO GONZALEZ MORALES </t>
  </si>
  <si>
    <t xml:space="preserve">200-2009-0233 </t>
  </si>
  <si>
    <t xml:space="preserve">SERVICIOS CABALLERO, S.A. DE C.V. </t>
  </si>
  <si>
    <t xml:space="preserve">200-2009-0257 </t>
  </si>
  <si>
    <t xml:space="preserve">PROMODEL MÉXICO, S. DE R.L. DE C.V. </t>
  </si>
  <si>
    <t xml:space="preserve">200-2009-0258 </t>
  </si>
  <si>
    <t xml:space="preserve">OPERADORA GUTAGAL, S.A. DE C.V. </t>
  </si>
  <si>
    <t xml:space="preserve">200-2009-0259 </t>
  </si>
  <si>
    <t xml:space="preserve">MAJADMA S.C. </t>
  </si>
  <si>
    <t xml:space="preserve">200-2009-0261 </t>
  </si>
  <si>
    <t xml:space="preserve">SERVICIOS GASTRONOMICOS SUCULENTO, S.A. DE C.V. </t>
  </si>
  <si>
    <t xml:space="preserve">200-2009-0264 </t>
  </si>
  <si>
    <t xml:space="preserve">MORO ELECTRONIC SYSTEMS, S.A. DE C.V. </t>
  </si>
  <si>
    <t xml:space="preserve">200-2009-0265 </t>
  </si>
  <si>
    <t xml:space="preserve">AT&amp;T COMERCIALIZACION MOVIL, S. DE R.L. DE C.V. </t>
  </si>
  <si>
    <t xml:space="preserve">202 ACREEDORES DIVERSOS </t>
  </si>
  <si>
    <t xml:space="preserve">202-2021-0025 </t>
  </si>
  <si>
    <t xml:space="preserve">ALICIA LOPEZ FUENTES </t>
  </si>
  <si>
    <t xml:space="preserve">Confederación de Jóvenes Mexicanos </t>
  </si>
  <si>
    <t xml:space="preserve">203-2032-0004 </t>
  </si>
  <si>
    <t xml:space="preserve">ISR RETENIDO POR SUELDOS Y ASIMILADOS </t>
  </si>
  <si>
    <t xml:space="preserve">Confederación Nacional Campesina </t>
  </si>
  <si>
    <t xml:space="preserve">203-2032-0008 </t>
  </si>
  <si>
    <t xml:space="preserve">IVA 4% TRANSPORTES </t>
  </si>
  <si>
    <t xml:space="preserve">203-2033-0001 </t>
  </si>
  <si>
    <t xml:space="preserve">ISR RETENIDO POR SERVICIOS PROFESIONALES </t>
  </si>
  <si>
    <t xml:space="preserve">203-2033-0002 </t>
  </si>
  <si>
    <t xml:space="preserve">I.M.S.S. </t>
  </si>
  <si>
    <t xml:space="preserve">203-2033-0003 </t>
  </si>
  <si>
    <t xml:space="preserve">IVA RETENIDO </t>
  </si>
  <si>
    <t xml:space="preserve">203-2033-0004 </t>
  </si>
  <si>
    <t xml:space="preserve">203-2033-0006 </t>
  </si>
  <si>
    <t xml:space="preserve">2% SOBRE NOMINAS </t>
  </si>
  <si>
    <t xml:space="preserve">203-2033-0007 </t>
  </si>
  <si>
    <t xml:space="preserve">SAR/ AFORE </t>
  </si>
  <si>
    <t xml:space="preserve">203-2033-0008 </t>
  </si>
  <si>
    <t xml:space="preserve">203-2033-0009 </t>
  </si>
  <si>
    <t xml:space="preserve">INFONAVIT </t>
  </si>
  <si>
    <t xml:space="preserve">Fundación Colosio SLP, A.C. </t>
  </si>
  <si>
    <t xml:space="preserve">203-2031-0004 </t>
  </si>
  <si>
    <t xml:space="preserve">TOTAL </t>
  </si>
  <si>
    <t>CUENTA CONTABLE
2015</t>
  </si>
  <si>
    <t>SALDO FINAL BALANZAS
AL 31-12-2015</t>
  </si>
  <si>
    <t xml:space="preserve">Organización </t>
  </si>
  <si>
    <t>N/A</t>
  </si>
  <si>
    <t>Fundación Colosio A.C.</t>
  </si>
  <si>
    <t>Fundación Colosio, San Luis Potosí A.C.</t>
  </si>
  <si>
    <t>Confederación Nacional Campesina</t>
  </si>
  <si>
    <t>Total</t>
  </si>
  <si>
    <t>2011</t>
  </si>
  <si>
    <t>2012</t>
  </si>
  <si>
    <t>2013</t>
  </si>
  <si>
    <t>2014</t>
  </si>
  <si>
    <t>Confederación de Jóvenes Mexicanos, A.C.</t>
  </si>
  <si>
    <t>Monto transferido por el PRI en el ejercicio</t>
  </si>
  <si>
    <t xml:space="preserve">SALDOS PASIVOS DEL PRI RESPECTO A LA FUNDACIÓN COLOSIO A.C </t>
  </si>
  <si>
    <t xml:space="preserve">Concepto </t>
  </si>
  <si>
    <t>Periodo</t>
  </si>
  <si>
    <t>Importe</t>
  </si>
  <si>
    <t>Abril</t>
  </si>
  <si>
    <t>Impuestos pagados por Fundación Colosio A.C en el ejercicio 2015</t>
  </si>
  <si>
    <t xml:space="preserve">Abril </t>
  </si>
  <si>
    <t>ISR retenciones por salarios</t>
  </si>
  <si>
    <t>IVA retenciones</t>
  </si>
  <si>
    <t>Agosto</t>
  </si>
  <si>
    <t>Diciembre</t>
  </si>
  <si>
    <t>Enero</t>
  </si>
  <si>
    <t>Julio</t>
  </si>
  <si>
    <t>Junio</t>
  </si>
  <si>
    <t>Marzo</t>
  </si>
  <si>
    <t>Mayo</t>
  </si>
  <si>
    <t>Noviembre</t>
  </si>
  <si>
    <t>Octubre</t>
  </si>
  <si>
    <t>Septiembre</t>
  </si>
  <si>
    <t>ISR retenciones por asimilados a salarios</t>
  </si>
  <si>
    <t>ISR retenciones por servicios profesionales</t>
  </si>
  <si>
    <t>ID</t>
  </si>
  <si>
    <t>ACREEDOR</t>
  </si>
  <si>
    <t>Número de oficio</t>
  </si>
  <si>
    <t>Fecha de notificación</t>
  </si>
  <si>
    <t>Fecha de respuesta</t>
  </si>
  <si>
    <t>Alejandro Horacio González Morales</t>
  </si>
  <si>
    <t>Sin respuesta</t>
  </si>
  <si>
    <t>Sergio Rea Field</t>
  </si>
  <si>
    <t>Comisión Federal de Electricidad</t>
  </si>
  <si>
    <t>Teléfonos de México, S.A.B. de C.V.</t>
  </si>
  <si>
    <t>INE/JLE-CM/10279/2019</t>
  </si>
  <si>
    <t>Servicios Caballero, S.A. de C.V.</t>
  </si>
  <si>
    <t>Promodel México, S. de R.L. de C.V.</t>
  </si>
  <si>
    <t>INE/JLE-CM/10273/2019</t>
  </si>
  <si>
    <t>Operadora Gutagal, S.A. de C.V.</t>
  </si>
  <si>
    <t>INE/JLE-CM/10271/2019</t>
  </si>
  <si>
    <t>Servicios Gastronómicos Suculento, S.A. de C.V.</t>
  </si>
  <si>
    <t>INE/JLE-CM/10277/2019</t>
  </si>
  <si>
    <t>Moro Electronic Systems, S.A. de C.V.</t>
  </si>
  <si>
    <t>INE/JLE-CM/10272/2019</t>
  </si>
  <si>
    <t>AT&amp;T Comercialización Móvil, S. de R.L. de C.V.</t>
  </si>
  <si>
    <t>Jefatura de Policía Industrial Bancaria y Comercial del Valle Cuautitlán-Texcoco</t>
  </si>
  <si>
    <t>INE-JDE-19-MEX/VE/0468/2020</t>
  </si>
  <si>
    <t>Majadma S.C.</t>
  </si>
  <si>
    <t>INE/VE/JLE/NL/0396/2020</t>
  </si>
  <si>
    <t xml:space="preserve">Alicia López Fuentes </t>
  </si>
  <si>
    <t>INE-JLE-MX/VE/1549/2019
CIRC37/JDE34/25-09-20
13/CIRC/UTF/INE/MEX/23-03-2021
CIRC401/JDE34/MEX/12-10-21</t>
  </si>
  <si>
    <t>19-diciembre -2019
28-septiembre -2020
23-marzo-2021
Actas de Imposibilidad de localizar a la persona</t>
  </si>
  <si>
    <t>INE/JLE-CM/10274/2019
INE/JLE-CM/03234/2020</t>
  </si>
  <si>
    <t>19-diciembre-2019
5-octubre-2020</t>
  </si>
  <si>
    <t>INE/JLE-CM/10270/2019
INE/JLE-CM/0790/2020</t>
  </si>
  <si>
    <t>9-enero-2020
4-febrero-2020</t>
  </si>
  <si>
    <t>14-enero-2020
7-febrero-2020</t>
  </si>
  <si>
    <t>27-diciembre-2019
13-enero-2020</t>
  </si>
  <si>
    <t>INE/JLE-CM/10278/2019
INE/JLE-CM/01172/2020</t>
  </si>
  <si>
    <t>9-enero-2020
17-febrero-2020</t>
  </si>
  <si>
    <t>14-enero-2020
3-marzo-2020</t>
  </si>
  <si>
    <t>20-diciembre-2019
Acta circunstancia con motivo de que la empresa no se localiza en el domicilio</t>
  </si>
  <si>
    <t>17-diciembre-2019
Acta Circunstanciada con motivo de no corresponder el domicilio a la persona</t>
  </si>
  <si>
    <t>17-diciembre-2019 Acta Circunstanciada con motivo de no corresponder el domicilio persona</t>
  </si>
  <si>
    <t>INE/JLE-CM/10269/2019
INE/JLE-CM/03223/2020</t>
  </si>
  <si>
    <t>9-enero-2020
5-octubre-2020</t>
  </si>
  <si>
    <t>INE/JLE-CM/03746/2020
INE/JLE-CM/6850/2021</t>
  </si>
  <si>
    <t xml:space="preserve">4-noviembre-2020 
11-noviembre-2021
Acta Circunstanciada con motivo de no ser el domicilio de la persona </t>
  </si>
  <si>
    <t>SALDOS PENDIENTES DE PAGO AL 
31-12-15</t>
  </si>
  <si>
    <t xml:space="preserve">Trancripción </t>
  </si>
  <si>
    <t>Respuesta de fondo</t>
  </si>
  <si>
    <t xml:space="preserve">Documentación con la que acreditó el pago </t>
  </si>
  <si>
    <t>Copia de la factura 429, copia del estado de cuenta.</t>
  </si>
  <si>
    <t>El adeudo fue pagado mediante transferencia electrónica el 13 de enero de 2016.</t>
  </si>
  <si>
    <t>No cuenta con comprobante de pago físico toda vez que se trató de una transferencia.</t>
  </si>
  <si>
    <t xml:space="preserve">No se tiene adeudo con la Fundación Colosio, A.C. toda vez que el 25 de enero de 2016 se recibió el pago. </t>
  </si>
  <si>
    <t>Copia del estado de cuenta y ficha de depósito.</t>
  </si>
  <si>
    <t>No existe adeudo al 27 de diciembre de 2019</t>
  </si>
  <si>
    <t>Copia simple de los estados de cuenta de los meses febrero, agosto, septiembre y noviembre de 2015; y enero de 2016. Facturas de enero a junio de y septiembre a diciembre de 2015.</t>
  </si>
  <si>
    <t>Celebró operaciones con el PRI. No existe adeudo del ejercicio 2015 por parte del PRI</t>
  </si>
  <si>
    <t>No realizó prestación de servicios a Fundación Colosio
Celebró operaciones con el PRI. No existe adeudo del ejercicio 2015 por parte del PRI</t>
  </si>
  <si>
    <t>Copia de 44 facturas, copia de 8 cheques  relacionados con las operaciones celebradas con el PRI</t>
  </si>
  <si>
    <t>El adeudo se pagó con fecha posterior al 31 de diciembre de 2015</t>
  </si>
  <si>
    <t>Copia del cheque 0027038</t>
  </si>
  <si>
    <t>IMPUESTOS POR PAGAR AL 2016</t>
  </si>
  <si>
    <t>Los servicios ya fueron cubiertos el 22 de marzo de 2015.</t>
  </si>
  <si>
    <t xml:space="preserve">(...) Al respecto, acompaño copia del oficio No. XK210/0005/2020 del 9 de enero de 2020, suscrito por el Jefe del Departamento de Asuntos Fiscales de la Gerencia de Contabilidad, Dirección de Finanzas de esta Empresa Productiva del Estado, a través de la cual informa que se concluyí la verificación de la base de datos institucional con que cuenta la Comisión Federal de Electricidad, y el resultado fue que no se encontró información alguna con dicha Fundación, por ende, se considera procedente solicitar a la autoridad electoral mayores elementos, a fin de realizar una nueva búsqueda. (...)              (...) Al respecto, acompaño copia del oficio SSB-02-10.-026-2020 del 6 de febrero del 2020, suscrito por Responsable (sic) de CFE Suministrador de Servicios Básicos de Facturación y Cobranza de esta Empresa Productiva del Estado, a través de la cual informa que se concluyó la verificación de la base de datos institucional con que cuenta la Comisión Federal de Electricidad, y el resultado fue que se encontró información con dicha Fundación, por ende, se acompaña copia del citado oficio. (...)                            </t>
  </si>
  <si>
    <t>1.- El suscrito Notario otorgó la escritura número 27,728 de fecha 22 de marzo del año 2015, en la que se hizo constar la FE DE HECHOS, en relación con la SESIÓN EXTRAORDINARIA DE LA ASAMBLEA GENERAL DE ASOCIADOS de dicha Asociación Civil, que se celebró el 22 de marzo del año 2015, en el Aula Magna de la Universidad del Claustro de Sor Juana, y que se ubica en la calle José María Izazaga número 92, Alcaldía Cuauhtémoc, código postal 06080, en el Centro Histórico de la Ciudad de México, por la que se adoptaron entre otros acuerdos, el de MODIFICAR SU ESTATUTO, en cuanto al ARTÍCULO SÉPTIMO, añadiéndole la fracción treinta y cuatro (romano), y al ARTÍCULO TREINTA, en su segundo párrafo.
2.- Dichos servicios ya fueron cubiertos al suscrito Notario por parte de “FUNDACIÓN COLOSIO”, ASOCIACIÓN CIVIL,  al efecto acompaño como ANEXO DOS copia de la factura correspondiente de fecha 22 de septiembre del año 2015.
3.- El pago se realizó mediante cheque, lo que acredita con el respectivo estado de cuenta del periodo del 4 de abril al 3 de abril del año 2016, expedido por “BANCO NACIONAL DE MÉXICO”, SOCIEDAD ANÓNIMA, INTEGRANTE DEL GRUPO FINANCIERO BANAMEX al suscrito Notario, que acompaño como ANEXO TRES, y en el cual aparece en el rubro de depósitos del día 22 de marzo del año 2016, lo siguiente; “DEPÓSITO MIXTO.-EFECTIVO/DOCUMENTOS BNM SUC. ROMA OBREGÓN D.F., DEP. CHEQUE BNM 25,700.44 CAJA 0004 AUT HD 00182978”.
4. El suscrito Notario y no tiene ninguna aclaración que hacer relacionada con dichos servicios y pago correspondiente.</t>
  </si>
  <si>
    <t>(…)
1.- Fundación Colosio A.C., actualmente es Cliente de mi representada bajo el folio de cliente E00039203, con cuenta maestra 0F25089, a quien se le ha facturado una cantidad total de $1,939,304.30 y ha pagado $1,946,285.04, como se muestra en la siguiente imagen:
[Imagen]
2.- Para el año 2015, a dicho cliente (Fundación Colosio A.C.), se le facturaban los siguientes servicios que se detallan en la imagen siguiente:
[Imagen]
Es decir, contaba con un paquete que contenía Seguridad Negocios, 7 PQT Conectes Negocio, 3 PQT súper negocio, 1 Paquete de 4 Servicios digitales, 3 Paquetes de servicios digitales, 1  Línea Comercial, 88 Llamadas en Paquetes, 1 Servicio de Infinitum Negocio; por lo que a detalle contaba con servicio de Internet, Larga Distancia, Llamadas a Celular, Renta de Equipo, Servicio Medido y Soluciones Integrales.
3.- Respecto del adeudo por la cantidad de $24,701.36 (Veinticuatro Mil Setecientos un Pesos 36/100M.N), manifiesto que no existe a la fecha adeudo alguno por la 
[Imagen]
Fundación Colosio A.C. a mi representada.
4.- Ahora bien, por lo que hace a los pagos realizados en el año 2015, me permito indicar que se realizaron de la siguiente manera:
5.- Del detallado anterior me permito indicar que por lo que hace a los meses de marzo a junio de 2015, el pago de los servicios se realizó en sucursal de Tienda Telmex Lomas y Miguel Hidalgo, sin embargo, mi representada actualmente no cuenta con el comprobante dichos pagos (sic), ya que atendiendo el proceso interno de captación de recursos que mi mandante realizaba en ese año, todos los pagos realizados en tiendas, ya sea en efectivo o en cheque, una vez terminada la jornada de actividades de tienda Telmex se depositaban a la cuenta de mi representada, es por ello que ha atendido al proceso antes descrito, el día que la Fundación Colosio realizó el pago en la sucursal Telmex no se puede ver reflejado, ya que los procesos se realizan por día, concentrándose todos los ingresos y depositándose a la cuenta.
Visto lo anterior, mi representado se encuentra imposibilitada para brindar dicho comprobante; sin embargo, me permito anexar copia simple de los estados de cuenta respecto de los meses febrero, agosto, septiembre, noviembre de 2015 y enero de 2016, fechas donde se realizaron los pagos, así como las facturas con que cuenta mi representada respecto de los meses de Enero a Junio y Septiembre a Diciembre de 2015 y que tiene total referencia al cuadro plasmado en el numeral anterior, indicando bajo protesta de decir verdad que en los meses de Julio y Agosto de 2015, se emitieron facturas por los saldos plasmados en la tabla que se refleja en el numeral 3 del presente escrito, sin embargo, mi representada no cuenta físicamente con las mismas derivado de la temporalidad que ha transcurrido, sin embargo las mismas se emitieron y fueron pagadas.
Cabe señalar que la cuenta bancaria a la que fueron realizados los pagos de Fundación Colosio a mi representada es la número 0102129647 de la Institución Bancaria, BBVA Bancomer S.A. a nombre de TELEFONOS DE MÉXICO S.A.B. DE C.V. siendo que los pagos identificados fueron realizados en efectivo.
(…)
Que por medio del presente escrito, vengo a exhibir copia del acta constitutiva de TELEFONOS DE MÉXICO S.A.B. DE C.V., así como del poder para pleitos y cobranzas exhibidos junto con el escrito de manifestaciones presentado en fecha 27 de diciembre, respecto del requerimiento realizado por este instituto en fecha 19 de diciembre de 2019, ello a efecto de que una vez que se realice el cotejo necesario sean devueltos a mi representada a través de las personas autorizadas por mi representada, lo anterior toda vez que son de utilidad para la misma, para los efectos legales a que haya lugar.
(…)</t>
  </si>
  <si>
    <t>1.- Describa detalladamente los productos y servicios que ofreció a Fundación Colosio A.C. en el año 2015.
* Le informo que con fecha 31 de diciembre de 2014, se celebró el contrato de prestación de servicios CGSIBCVVT/RXXI/DAJ/320/15, entre CUERPO DE GUARDIAS DE SEGURIDAD INDUSTRIAL, BANCARIA Y DEL VALLE CUAUTITLÁN TEXCOCO Y FUNDACIÓN COLOSIO A.C. donde nos solicitan 2 elementos de seguridad de 24 horas servicios fueron prestados en los términos convenidos.
2.- Confirme o rectifique si está vigente el adeudo de la Fundación Colosio A.C. con su representada por un monto de $85,936.80 (ochenta y cinco mil novecientos treinta y seis pesos 80/100 M.N.)
* Le informo que al día de hoy, NO hoy se tiene adeudo alguno con la Fundación Colosio A.C. toda vez que, con fecha 25 de enero de 2016, se recibió un pago por los $85,936.80 (ochenta y cinco mil novecientos treinta y seis pesos 80/100 M.N.) con lo que quedó totalmente liquidado el adeudo referido.
(...)	La modalidad del pago se realizó en una sola exhibición. El monto, fue cubierto por medio de cheque, por lo que se anexa copia del estado de cuenta y ficha de depósito de la fecha respectiva 25 de enero de 2016.(…)</t>
  </si>
  <si>
    <t xml:space="preserve">1.	Describa detalladamente los productos y servicios que ofreció a Fundación Colosio A.C. en el año 2015. [Imagen consistente en Factua a nombre del Partido Revolucionario Institucional]
2.	Confirme rectifique si está vigente el adeudo de la Fundación Colosio A.C, con su representada, por un monto de $18,440.00 (dieciocho mil cuatrocientos cuarenta y cuatro pesos 00/100 M.N.), como se señala en la tabla anterior.
Confirmo que al día 31 de diciembre del 2015, el saldo mostrado es correcto.
(...)
El adeudo mostrado se pagó con fecha posterior al 31 de diciembre de 2015.
(...)
Pago en una sola exhibición.
(...)
Pago con cheque.
(...)
Se anexa copia del cheque No. 0027038.[Imagen de cheque expedido por el Partido Revolucionario Institucional]
El cheque que se anexa muestra el monto $129,108.00 del cual ampara el pago de las siguientes facturas. 
Con ello el saldo del cual están solicitando información se cubrió el día 05 de julio del 2016, y se refiere a la factura emitida a Partido Revolucionario institucional con fecha 24/03/2015, folio 1557 por la cantidad de $18,444.0, con concepto de sede: claustro de Sor Juana, área Fundación Colosio A.C. como lo muestra en la imagen de la solicitud de cotización.
[Imagen]
(…)
</t>
  </si>
  <si>
    <t>(…)
Al respecto le informo que mi representada no realizó la prestación de un servicio a Fundación Colosio A.C. que generara algún adeudo pendiente de pago al 31 de diciembre de 2015.
(…)
1.	Mi representado celebró operaciones con el Partido Revolucionario Institucional durante el ejercicio 2015.
2.	El monto de la deuda al cierre del ejercicio 2015 era por un monto de $8,718,564.40 (Ocho millones setecientos dieciocho mil quinientos sesenta y cuatro pesos 40/100 M.N.), el cual se integraba con las facturas siguientes:
[Imagen]
3.	Las facturas del ejercicio 2015 detalladas en el punto anterior las pagó el Partido Revolucionario Institucional durante el ejercicio 2016 mediante los cheques que se describen a continuación:
[Imagen]
4.	Por lo antes descrito, NO existe adeudo del ejercicio 2015 por parte del Partido Revolucionario Institucional con mi representada.
5.	Se adjunta a la presente la documentación que se describe a continuación:
I.	Copia de las facturas descritas en el cuadro referente al punto 2.
II.	Copia de los cheques expedidos a nombre de mi representado, correspondientes a los pagos de las facturas antes mencionadas detallados en el punto 3.</t>
  </si>
  <si>
    <t xml:space="preserve">                                                                                                           200 PROVEEDORES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</si>
</sst>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8" formatCode="&quot;$&quot;#,##0.00;[Red]\-&quot;$&quot;#,##0.00"/>
    <numFmt numFmtId="164" formatCode="&quot;$&quot;#,##0.00"/>
  </numFmts>
  <fonts count="12" x14ac:knownFonts="1">
    <font>
      <sz val="11"/>
      <color theme="1"/>
      <name val="Calibri"/>
      <family val="2"/>
      <scheme val="minor"/>
    </font>
    <font>
      <b/>
      <sz val="11"/>
      <color theme="1"/>
      <name val="Calibri"/>
      <family val="2"/>
      <scheme val="minor"/>
    </font>
    <font>
      <sz val="11"/>
      <color theme="0"/>
      <name val="Calibri"/>
      <family val="2"/>
      <scheme val="minor"/>
    </font>
    <font>
      <b/>
      <sz val="12"/>
      <color rgb="FFFFFFFF"/>
      <name val="Arial"/>
      <family val="2"/>
    </font>
    <font>
      <sz val="9"/>
      <color rgb="FF000000"/>
      <name val="Arial"/>
      <family val="2"/>
    </font>
    <font>
      <b/>
      <sz val="9"/>
      <color rgb="FFFFFFFF"/>
      <name val="Arial"/>
      <family val="2"/>
    </font>
    <font>
      <sz val="9"/>
      <color theme="1"/>
      <name val="Calibri"/>
      <family val="2"/>
      <scheme val="minor"/>
    </font>
    <font>
      <b/>
      <sz val="14"/>
      <color theme="0"/>
      <name val="Calibri"/>
      <family val="2"/>
      <scheme val="minor"/>
    </font>
    <font>
      <b/>
      <sz val="11"/>
      <color theme="0"/>
      <name val="Calibri"/>
      <family val="2"/>
      <scheme val="minor"/>
    </font>
    <font>
      <b/>
      <sz val="8"/>
      <color rgb="FFFFFFFF"/>
      <name val="Arial"/>
      <family val="2"/>
    </font>
    <font>
      <sz val="8"/>
      <color rgb="FF000000"/>
      <name val="Arial"/>
      <family val="2"/>
    </font>
    <font>
      <sz val="8"/>
      <color theme="1"/>
      <name val="Arial"/>
      <family val="2"/>
    </font>
  </fonts>
  <fills count="4">
    <fill>
      <patternFill patternType="none"/>
    </fill>
    <fill>
      <patternFill patternType="gray125"/>
    </fill>
    <fill>
      <patternFill patternType="solid">
        <fgColor rgb="FFD5007F"/>
        <bgColor indexed="64"/>
      </patternFill>
    </fill>
    <fill>
      <patternFill patternType="solid">
        <fgColor rgb="FFE6007F"/>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style="medium">
        <color indexed="64"/>
      </left>
      <right/>
      <top/>
      <bottom style="medium">
        <color indexed="64"/>
      </bottom>
      <diagonal/>
    </border>
    <border>
      <left/>
      <right/>
      <top style="medium">
        <color rgb="FF000000"/>
      </top>
      <bottom style="medium">
        <color rgb="FF000000"/>
      </bottom>
      <diagonal/>
    </border>
    <border>
      <left/>
      <right/>
      <top/>
      <bottom style="medium">
        <color indexed="64"/>
      </bottom>
      <diagonal/>
    </border>
  </borders>
  <cellStyleXfs count="1">
    <xf numFmtId="0" fontId="0" fillId="0" borderId="0"/>
  </cellStyleXfs>
  <cellXfs count="55">
    <xf numFmtId="0" fontId="0" fillId="0" borderId="0" xfId="0"/>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164" fontId="4" fillId="0" borderId="4" xfId="0" applyNumberFormat="1" applyFont="1" applyBorder="1" applyAlignment="1">
      <alignment horizontal="center" vertical="center" wrapText="1"/>
    </xf>
    <xf numFmtId="164" fontId="5" fillId="2" borderId="1" xfId="0" applyNumberFormat="1" applyFont="1" applyFill="1" applyBorder="1" applyAlignment="1">
      <alignment horizontal="center" vertical="center" wrapText="1"/>
    </xf>
    <xf numFmtId="0" fontId="0" fillId="0" borderId="0" xfId="0" applyAlignment="1">
      <alignment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0" borderId="0" xfId="0" applyFont="1" applyAlignment="1">
      <alignment wrapText="1"/>
    </xf>
    <xf numFmtId="164" fontId="5" fillId="2" borderId="4" xfId="0" applyNumberFormat="1"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xf>
    <xf numFmtId="164" fontId="0" fillId="0" borderId="0" xfId="0" applyNumberForma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11" fillId="0" borderId="3" xfId="0" applyFont="1" applyBorder="1" applyAlignment="1">
      <alignment horizontal="center" vertical="center" wrapText="1"/>
    </xf>
    <xf numFmtId="164" fontId="9" fillId="2" borderId="2" xfId="0" applyNumberFormat="1" applyFont="1" applyFill="1" applyBorder="1" applyAlignment="1">
      <alignment horizontal="center" vertical="center" wrapText="1"/>
    </xf>
    <xf numFmtId="164" fontId="11" fillId="0" borderId="3" xfId="0" applyNumberFormat="1" applyFont="1" applyBorder="1" applyAlignment="1">
      <alignment horizontal="center" vertical="center" wrapText="1"/>
    </xf>
    <xf numFmtId="164" fontId="0" fillId="0" borderId="0" xfId="0" applyNumberFormat="1"/>
    <xf numFmtId="0" fontId="11" fillId="0" borderId="11" xfId="0" applyFont="1" applyBorder="1" applyAlignment="1">
      <alignment horizontal="center" vertical="center" wrapText="1"/>
    </xf>
    <xf numFmtId="15" fontId="11" fillId="0" borderId="3" xfId="0" applyNumberFormat="1"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9" fillId="2" borderId="13"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3" xfId="0" applyFont="1" applyBorder="1" applyAlignment="1">
      <alignment horizontal="justify" vertical="center" wrapText="1"/>
    </xf>
    <xf numFmtId="0" fontId="10" fillId="0" borderId="0" xfId="0" applyFont="1" applyAlignment="1">
      <alignment wrapText="1"/>
    </xf>
    <xf numFmtId="8" fontId="2" fillId="0" borderId="0" xfId="0" applyNumberFormat="1" applyFont="1" applyAlignment="1">
      <alignment horizontal="center" vertical="center"/>
    </xf>
    <xf numFmtId="164" fontId="4" fillId="0" borderId="0" xfId="0" applyNumberFormat="1" applyFont="1" applyAlignment="1">
      <alignment horizontal="center" vertical="center" wrapText="1"/>
    </xf>
    <xf numFmtId="0" fontId="5" fillId="2" borderId="6" xfId="0" applyFont="1" applyFill="1" applyBorder="1" applyAlignment="1">
      <alignment horizontal="right" vertical="center" wrapText="1"/>
    </xf>
    <xf numFmtId="0" fontId="5" fillId="2" borderId="2" xfId="0" applyFont="1" applyFill="1" applyBorder="1" applyAlignment="1">
      <alignment horizontal="righ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7" fillId="3" borderId="0" xfId="0" applyFont="1" applyFill="1" applyAlignment="1">
      <alignment horizontal="center" vertical="center"/>
    </xf>
    <xf numFmtId="0" fontId="8" fillId="3" borderId="0" xfId="0" applyFont="1" applyFill="1" applyAlignment="1">
      <alignment horizontal="center" vertical="center"/>
    </xf>
  </cellXfs>
  <cellStyles count="1">
    <cellStyle name="Normal" xfId="0" builtinId="0"/>
  </cellStyles>
  <dxfs count="24">
    <dxf>
      <font>
        <strike val="0"/>
        <outline val="0"/>
        <shadow val="0"/>
        <u val="none"/>
        <vertAlign val="baseline"/>
        <sz val="11"/>
        <color theme="0"/>
        <name val="Calibri"/>
        <family val="2"/>
        <scheme val="minor"/>
      </font>
      <numFmt numFmtId="12" formatCode="&quot;$&quot;#,##0.00;[Red]\-&quot;$&quot;#,##0.00"/>
      <alignment horizontal="center" vertical="center" textRotation="0" wrapText="0" indent="0" justifyLastLine="0" shrinkToFit="0" readingOrder="0"/>
    </dxf>
    <dxf>
      <numFmt numFmtId="164" formatCode="&quot;$&quot;#,##0.00"/>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numFmt numFmtId="164" formatCode="&quot;$&quot;#,##0.00"/>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quot;$&quot;#,##0.00"/>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quot;$&quot;#,##0.00"/>
      <alignment horizontal="center" vertical="center" textRotation="0" wrapText="0" indent="0" justifyLastLine="0" shrinkToFit="0" readingOrder="0"/>
    </dxf>
    <dxf>
      <alignment horizontal="center" vertical="center" textRotation="0" wrapText="0" indent="0" justifyLastLine="0" shrinkToFit="0" readingOrder="0"/>
    </dxf>
    <dxf>
      <numFmt numFmtId="164" formatCode="&quot;$&quot;#,##0.0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font>
      <alignment horizontal="center" vertical="center" textRotation="0" wrapText="0" indent="0" justifyLastLine="0" shrinkToFit="0" readingOrder="0"/>
    </dxf>
    <dxf>
      <font>
        <b/>
        <i val="0"/>
        <color theme="0"/>
      </font>
      <fill>
        <patternFill>
          <bgColor rgb="FFE6007F"/>
        </patternFill>
      </fill>
      <border>
        <left style="thin">
          <color auto="1"/>
        </left>
        <right style="thin">
          <color auto="1"/>
        </right>
        <top style="thin">
          <color auto="1"/>
        </top>
        <bottom style="thin">
          <color auto="1"/>
        </bottom>
        <vertical style="thin">
          <color auto="1"/>
        </vertical>
        <horizontal style="thin">
          <color auto="1"/>
        </horizontal>
      </border>
    </dxf>
    <dxf>
      <font>
        <b/>
        <i val="0"/>
        <color theme="0"/>
      </font>
      <fill>
        <patternFill>
          <bgColor rgb="FFE6007F"/>
        </patternFill>
      </fill>
      <border>
        <left style="thin">
          <color auto="1"/>
        </left>
        <right style="thin">
          <color auto="1"/>
        </right>
        <top style="thin">
          <color auto="1"/>
        </top>
        <bottom style="thin">
          <color auto="1"/>
        </bottom>
        <vertical style="thin">
          <color auto="1"/>
        </vertical>
        <horizontal style="thin">
          <color auto="1"/>
        </horizontal>
      </border>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Estilo de tabla 1" defaultPivotStyle="PivotStyleLight16">
    <tableStyle name="Estilo de tabla 1" pivot="0" count="3" xr9:uid="{2AE867FA-64C9-4E46-94CD-87C7A5DF5FD1}">
      <tableStyleElement type="wholeTable" dxfId="23"/>
      <tableStyleElement type="headerRow" dxfId="22"/>
      <tableStyleElement type="totalRow" dxfId="21"/>
    </tableStyle>
  </tableStyles>
  <colors>
    <mruColors>
      <color rgb="FFE6007F"/>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B811D1C-74FB-46B3-B7E0-6DA7469D543D}" name="Tabla2" displayName="Tabla2" ref="A2:E7" totalsRowCount="1" headerRowDxfId="20" dataDxfId="19" totalsRowDxfId="18">
  <autoFilter ref="A2:E6" xr:uid="{7B811D1C-74FB-46B3-B7E0-6DA7469D543D}"/>
  <tableColumns count="5">
    <tableColumn id="1" xr3:uid="{E04F98CD-82A4-4439-A18C-631C6E031B72}" name="Organización " totalsRowLabel="Total" dataDxfId="17" totalsRowDxfId="16"/>
    <tableColumn id="2" xr3:uid="{AA21FD12-D7B6-4E4E-B4E9-C35055A6BB69}" name="2011" totalsRowFunction="sum" dataDxfId="15" totalsRowDxfId="14"/>
    <tableColumn id="3" xr3:uid="{E5A065F8-4E84-46B7-909D-319CA8C5A66D}" name="2012" totalsRowFunction="sum" dataDxfId="13" totalsRowDxfId="12"/>
    <tableColumn id="4" xr3:uid="{68B9F84B-A937-4473-9CEF-919D058D8D5B}" name="2013" totalsRowFunction="sum" dataDxfId="11" totalsRowDxfId="10"/>
    <tableColumn id="5" xr3:uid="{C6C12344-D6FE-4444-A271-A2F1F8D1E8EA}" name="2014" totalsRowFunction="sum" dataDxfId="9" totalsRowDxfId="8"/>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E6A313F-833F-4A93-BBCF-3AEC8627F61D}" name="Tabla3" displayName="Tabla3" ref="A2:C41" totalsRowCount="1" headerRowDxfId="7" dataDxfId="6">
  <autoFilter ref="A2:C40" xr:uid="{3E6A313F-833F-4A93-BBCF-3AEC8627F61D}"/>
  <tableColumns count="3">
    <tableColumn id="1" xr3:uid="{9CB260EE-DAB4-4824-96F9-E7DFB1D72973}" name="Concepto " totalsRowLabel="Total" dataDxfId="5" totalsRowDxfId="4"/>
    <tableColumn id="2" xr3:uid="{C8BE2BCC-D4D3-4167-BAB4-1BCF89DBB729}" name="Periodo" dataDxfId="3" totalsRowDxfId="2"/>
    <tableColumn id="3" xr3:uid="{E7B9A1BD-BFC7-4BF5-8AB0-C3B7AFA07DF7}" name="Importe" totalsRowFunction="sum" dataDxfId="1" totalsRowDxfId="0"/>
  </tableColumns>
  <tableStyleInfo name="Estilo de tabla 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0B3BD-2F1F-4A2C-9832-00019F0F0D20}">
  <dimension ref="A1:F27"/>
  <sheetViews>
    <sheetView tabSelected="1" workbookViewId="0">
      <selection activeCell="C8" sqref="C8"/>
    </sheetView>
  </sheetViews>
  <sheetFormatPr baseColWidth="10" defaultColWidth="11.5" defaultRowHeight="15" x14ac:dyDescent="0.2"/>
  <cols>
    <col min="1" max="1" width="20.5" style="8" customWidth="1"/>
    <col min="2" max="2" width="19.1640625" style="8" customWidth="1"/>
    <col min="3" max="3" width="37.6640625" style="8" customWidth="1"/>
    <col min="4" max="4" width="13.83203125" style="8" customWidth="1"/>
    <col min="5" max="5" width="12.33203125" style="8" bestFit="1" customWidth="1"/>
    <col min="6" max="6" width="17.5" style="8" customWidth="1"/>
    <col min="7" max="16384" width="11.5" style="8"/>
  </cols>
  <sheetData>
    <row r="1" spans="1:6" ht="28.5" customHeight="1" thickBot="1" x14ac:dyDescent="0.25">
      <c r="A1" s="48" t="s">
        <v>74</v>
      </c>
      <c r="B1" s="49"/>
      <c r="C1" s="49"/>
      <c r="D1" s="49"/>
      <c r="E1" s="49"/>
      <c r="F1" s="50"/>
    </row>
    <row r="2" spans="1:6" ht="40" thickBot="1" x14ac:dyDescent="0.25">
      <c r="A2" s="2" t="s">
        <v>1</v>
      </c>
      <c r="B2" s="2" t="s">
        <v>2</v>
      </c>
      <c r="C2" s="2" t="s">
        <v>3</v>
      </c>
      <c r="D2" s="2" t="s">
        <v>4</v>
      </c>
      <c r="E2" s="2" t="s">
        <v>5</v>
      </c>
      <c r="F2" s="2" t="s">
        <v>6</v>
      </c>
    </row>
    <row r="3" spans="1:6" ht="16" thickBot="1" x14ac:dyDescent="0.25">
      <c r="A3" s="45" t="s">
        <v>163</v>
      </c>
      <c r="B3" s="3" t="s">
        <v>8</v>
      </c>
      <c r="C3" s="3" t="s">
        <v>9</v>
      </c>
      <c r="D3" s="4">
        <v>25700.44</v>
      </c>
      <c r="E3" s="4">
        <v>0</v>
      </c>
      <c r="F3" s="4">
        <v>25700.44</v>
      </c>
    </row>
    <row r="4" spans="1:6" ht="16" thickBot="1" x14ac:dyDescent="0.25">
      <c r="A4" s="46"/>
      <c r="B4" s="5" t="s">
        <v>10</v>
      </c>
      <c r="C4" s="5" t="s">
        <v>11</v>
      </c>
      <c r="D4" s="6">
        <v>20389.439999999999</v>
      </c>
      <c r="E4" s="6">
        <v>14732</v>
      </c>
      <c r="F4" s="6">
        <v>5657.44</v>
      </c>
    </row>
    <row r="5" spans="1:6" ht="40" thickBot="1" x14ac:dyDescent="0.25">
      <c r="A5" s="46"/>
      <c r="B5" s="5" t="s">
        <v>12</v>
      </c>
      <c r="C5" s="5" t="s">
        <v>13</v>
      </c>
      <c r="D5" s="6">
        <v>278945.52</v>
      </c>
      <c r="E5" s="6">
        <v>193008.72</v>
      </c>
      <c r="F5" s="6">
        <v>85936.8</v>
      </c>
    </row>
    <row r="6" spans="1:6" ht="16" thickBot="1" x14ac:dyDescent="0.25">
      <c r="A6" s="46"/>
      <c r="B6" s="5" t="s">
        <v>14</v>
      </c>
      <c r="C6" s="5" t="s">
        <v>15</v>
      </c>
      <c r="D6" s="6">
        <v>102775.08</v>
      </c>
      <c r="E6" s="6">
        <v>78073.72</v>
      </c>
      <c r="F6" s="6">
        <v>24701.360000000001</v>
      </c>
    </row>
    <row r="7" spans="1:6" ht="16" thickBot="1" x14ac:dyDescent="0.25">
      <c r="A7" s="46"/>
      <c r="B7" s="5" t="s">
        <v>16</v>
      </c>
      <c r="C7" s="5" t="s">
        <v>17</v>
      </c>
      <c r="D7" s="6">
        <v>155589</v>
      </c>
      <c r="E7" s="6">
        <v>132750</v>
      </c>
      <c r="F7" s="6">
        <v>22839</v>
      </c>
    </row>
    <row r="8" spans="1:6" ht="16" thickBot="1" x14ac:dyDescent="0.25">
      <c r="A8" s="46"/>
      <c r="B8" s="5" t="s">
        <v>18</v>
      </c>
      <c r="C8" s="5" t="s">
        <v>19</v>
      </c>
      <c r="D8" s="6">
        <v>135000</v>
      </c>
      <c r="E8" s="6">
        <v>75000</v>
      </c>
      <c r="F8" s="6">
        <v>60000</v>
      </c>
    </row>
    <row r="9" spans="1:6" ht="16" thickBot="1" x14ac:dyDescent="0.25">
      <c r="A9" s="46"/>
      <c r="B9" s="5" t="s">
        <v>20</v>
      </c>
      <c r="C9" s="5" t="s">
        <v>21</v>
      </c>
      <c r="D9" s="6">
        <v>117633.28</v>
      </c>
      <c r="E9" s="6">
        <v>17232.96</v>
      </c>
      <c r="F9" s="6">
        <v>100400.32000000001</v>
      </c>
    </row>
    <row r="10" spans="1:6" ht="16" thickBot="1" x14ac:dyDescent="0.25">
      <c r="A10" s="46"/>
      <c r="B10" s="5" t="s">
        <v>22</v>
      </c>
      <c r="C10" s="5" t="s">
        <v>23</v>
      </c>
      <c r="D10" s="6">
        <v>145348</v>
      </c>
      <c r="E10" s="6">
        <v>133748</v>
      </c>
      <c r="F10" s="6">
        <v>11600</v>
      </c>
    </row>
    <row r="11" spans="1:6" ht="16" thickBot="1" x14ac:dyDescent="0.25">
      <c r="A11" s="46"/>
      <c r="B11" s="5" t="s">
        <v>24</v>
      </c>
      <c r="C11" s="5" t="s">
        <v>25</v>
      </c>
      <c r="D11" s="6">
        <v>151592.28</v>
      </c>
      <c r="E11" s="6">
        <v>95912.28</v>
      </c>
      <c r="F11" s="6">
        <v>55680</v>
      </c>
    </row>
    <row r="12" spans="1:6" ht="16" thickBot="1" x14ac:dyDescent="0.25">
      <c r="A12" s="46"/>
      <c r="B12" s="5" t="s">
        <v>26</v>
      </c>
      <c r="C12" s="5" t="s">
        <v>27</v>
      </c>
      <c r="D12" s="6">
        <v>132240</v>
      </c>
      <c r="E12" s="6">
        <v>62640</v>
      </c>
      <c r="F12" s="6">
        <v>69600</v>
      </c>
    </row>
    <row r="13" spans="1:6" ht="27" thickBot="1" x14ac:dyDescent="0.25">
      <c r="A13" s="46"/>
      <c r="B13" s="5" t="s">
        <v>28</v>
      </c>
      <c r="C13" s="5" t="s">
        <v>29</v>
      </c>
      <c r="D13" s="6">
        <v>762162.92</v>
      </c>
      <c r="E13" s="6">
        <v>626413.92000000004</v>
      </c>
      <c r="F13" s="6">
        <v>135749</v>
      </c>
    </row>
    <row r="14" spans="1:6" ht="16" thickBot="1" x14ac:dyDescent="0.25">
      <c r="A14" s="46"/>
      <c r="B14" s="5" t="s">
        <v>30</v>
      </c>
      <c r="C14" s="5" t="s">
        <v>31</v>
      </c>
      <c r="D14" s="6">
        <v>18444</v>
      </c>
      <c r="E14" s="6">
        <v>0</v>
      </c>
      <c r="F14" s="6">
        <v>18444</v>
      </c>
    </row>
    <row r="15" spans="1:6" ht="27" thickBot="1" x14ac:dyDescent="0.25">
      <c r="A15" s="47"/>
      <c r="B15" s="5" t="s">
        <v>32</v>
      </c>
      <c r="C15" s="5" t="s">
        <v>33</v>
      </c>
      <c r="D15" s="6">
        <v>10587</v>
      </c>
      <c r="E15" s="6">
        <v>0</v>
      </c>
      <c r="F15" s="6">
        <v>10587</v>
      </c>
    </row>
    <row r="16" spans="1:6" ht="27" thickBot="1" x14ac:dyDescent="0.25">
      <c r="A16" s="5" t="s">
        <v>34</v>
      </c>
      <c r="B16" s="5" t="s">
        <v>35</v>
      </c>
      <c r="C16" s="5" t="s">
        <v>36</v>
      </c>
      <c r="D16" s="6">
        <v>2000</v>
      </c>
      <c r="E16" s="6">
        <v>0</v>
      </c>
      <c r="F16" s="6">
        <v>2000</v>
      </c>
    </row>
    <row r="17" spans="1:6" ht="16" thickBot="1" x14ac:dyDescent="0.25">
      <c r="A17" s="43" t="s">
        <v>59</v>
      </c>
      <c r="B17" s="43"/>
      <c r="C17" s="44"/>
      <c r="D17" s="7">
        <f>SUM(D3:D16)</f>
        <v>2058406.96</v>
      </c>
      <c r="E17" s="7">
        <f>SUM(E3:E16)</f>
        <v>1429511.6</v>
      </c>
      <c r="F17" s="7">
        <f>D17-E17</f>
        <v>628895.35999999987</v>
      </c>
    </row>
    <row r="21" spans="1:6" x14ac:dyDescent="0.2">
      <c r="A21" s="42"/>
    </row>
    <row r="22" spans="1:6" x14ac:dyDescent="0.2">
      <c r="A22" s="42"/>
    </row>
    <row r="23" spans="1:6" x14ac:dyDescent="0.2">
      <c r="A23" s="42"/>
    </row>
    <row r="24" spans="1:6" x14ac:dyDescent="0.2">
      <c r="A24" s="42"/>
    </row>
    <row r="25" spans="1:6" x14ac:dyDescent="0.2">
      <c r="A25" s="42"/>
    </row>
    <row r="26" spans="1:6" x14ac:dyDescent="0.2">
      <c r="A26" s="42"/>
    </row>
    <row r="27" spans="1:6" x14ac:dyDescent="0.2">
      <c r="A27" s="42"/>
    </row>
  </sheetData>
  <autoFilter ref="A2:F17" xr:uid="{04B0B3BD-2F1F-4A2C-9832-00019F0F0D20}"/>
  <mergeCells count="3">
    <mergeCell ref="A17:C17"/>
    <mergeCell ref="A3:A15"/>
    <mergeCell ref="A1:F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42ABE-7BA1-4247-9621-B8E9410D4BC2}">
  <dimension ref="A1:D18"/>
  <sheetViews>
    <sheetView zoomScale="85" zoomScaleNormal="85" workbookViewId="0">
      <selection activeCell="F18" sqref="F18"/>
    </sheetView>
  </sheetViews>
  <sheetFormatPr baseColWidth="10" defaultColWidth="36.5" defaultRowHeight="12" x14ac:dyDescent="0.15"/>
  <cols>
    <col min="1" max="1" width="36.5" style="15"/>
    <col min="2" max="2" width="15.33203125" style="15" customWidth="1"/>
    <col min="3" max="3" width="45.1640625" style="15" customWidth="1"/>
    <col min="4" max="4" width="23.1640625" style="15" customWidth="1"/>
    <col min="5" max="16384" width="36.5" style="15"/>
  </cols>
  <sheetData>
    <row r="1" spans="1:4" ht="15.75" customHeight="1" thickBot="1" x14ac:dyDescent="0.2">
      <c r="A1" s="51" t="s">
        <v>155</v>
      </c>
      <c r="B1" s="52"/>
      <c r="C1" s="52"/>
      <c r="D1" s="52"/>
    </row>
    <row r="2" spans="1:4" ht="44.25" customHeight="1" thickBot="1" x14ac:dyDescent="0.2">
      <c r="A2" s="1" t="s">
        <v>0</v>
      </c>
      <c r="B2" s="10" t="s">
        <v>60</v>
      </c>
      <c r="C2" s="9" t="s">
        <v>3</v>
      </c>
      <c r="D2" s="10" t="s">
        <v>61</v>
      </c>
    </row>
    <row r="3" spans="1:4" ht="14" thickBot="1" x14ac:dyDescent="0.2">
      <c r="A3" s="11" t="s">
        <v>37</v>
      </c>
      <c r="B3" s="12" t="s">
        <v>38</v>
      </c>
      <c r="C3" s="12" t="s">
        <v>39</v>
      </c>
      <c r="D3" s="6">
        <v>25250.23</v>
      </c>
    </row>
    <row r="4" spans="1:4" ht="14" thickBot="1" x14ac:dyDescent="0.2">
      <c r="A4" s="45" t="s">
        <v>40</v>
      </c>
      <c r="B4" s="12" t="s">
        <v>38</v>
      </c>
      <c r="C4" s="12" t="s">
        <v>39</v>
      </c>
      <c r="D4" s="6">
        <v>38733.99</v>
      </c>
    </row>
    <row r="5" spans="1:4" ht="15.75" customHeight="1" thickBot="1" x14ac:dyDescent="0.2">
      <c r="A5" s="47"/>
      <c r="B5" s="12" t="s">
        <v>41</v>
      </c>
      <c r="C5" s="12" t="s">
        <v>42</v>
      </c>
      <c r="D5" s="6">
        <v>828</v>
      </c>
    </row>
    <row r="6" spans="1:4" ht="14" thickBot="1" x14ac:dyDescent="0.2">
      <c r="A6" s="45" t="s">
        <v>7</v>
      </c>
      <c r="B6" s="12" t="s">
        <v>43</v>
      </c>
      <c r="C6" s="12" t="s">
        <v>44</v>
      </c>
      <c r="D6" s="6">
        <v>-87392.26</v>
      </c>
    </row>
    <row r="7" spans="1:4" ht="15.75" customHeight="1" thickBot="1" x14ac:dyDescent="0.2">
      <c r="A7" s="46"/>
      <c r="B7" s="12" t="s">
        <v>45</v>
      </c>
      <c r="C7" s="12" t="s">
        <v>46</v>
      </c>
      <c r="D7" s="6">
        <v>12902.78</v>
      </c>
    </row>
    <row r="8" spans="1:4" ht="15.75" customHeight="1" thickBot="1" x14ac:dyDescent="0.2">
      <c r="A8" s="46"/>
      <c r="B8" s="12" t="s">
        <v>47</v>
      </c>
      <c r="C8" s="12" t="s">
        <v>48</v>
      </c>
      <c r="D8" s="6">
        <v>4270.37</v>
      </c>
    </row>
    <row r="9" spans="1:4" ht="15.75" customHeight="1" thickBot="1" x14ac:dyDescent="0.2">
      <c r="A9" s="46"/>
      <c r="B9" s="12" t="s">
        <v>49</v>
      </c>
      <c r="C9" s="12" t="s">
        <v>39</v>
      </c>
      <c r="D9" s="6">
        <v>105485.04</v>
      </c>
    </row>
    <row r="10" spans="1:4" ht="15.75" customHeight="1" thickBot="1" x14ac:dyDescent="0.2">
      <c r="A10" s="46"/>
      <c r="B10" s="12" t="s">
        <v>50</v>
      </c>
      <c r="C10" s="12" t="s">
        <v>51</v>
      </c>
      <c r="D10" s="6">
        <v>3080</v>
      </c>
    </row>
    <row r="11" spans="1:4" ht="15.75" customHeight="1" thickBot="1" x14ac:dyDescent="0.2">
      <c r="A11" s="46"/>
      <c r="B11" s="12" t="s">
        <v>52</v>
      </c>
      <c r="C11" s="12" t="s">
        <v>53</v>
      </c>
      <c r="D11" s="6">
        <v>14307.11</v>
      </c>
    </row>
    <row r="12" spans="1:4" ht="15.75" customHeight="1" thickBot="1" x14ac:dyDescent="0.2">
      <c r="A12" s="46"/>
      <c r="B12" s="12" t="s">
        <v>54</v>
      </c>
      <c r="C12" s="12" t="s">
        <v>42</v>
      </c>
      <c r="D12" s="6">
        <v>228</v>
      </c>
    </row>
    <row r="13" spans="1:4" ht="15.75" customHeight="1" thickBot="1" x14ac:dyDescent="0.2">
      <c r="A13" s="47"/>
      <c r="B13" s="12" t="s">
        <v>55</v>
      </c>
      <c r="C13" s="12" t="s">
        <v>56</v>
      </c>
      <c r="D13" s="6">
        <v>18029.759999999998</v>
      </c>
    </row>
    <row r="14" spans="1:4" ht="14" thickBot="1" x14ac:dyDescent="0.2">
      <c r="A14" s="45" t="s">
        <v>57</v>
      </c>
      <c r="B14" s="12" t="s">
        <v>58</v>
      </c>
      <c r="C14" s="12" t="s">
        <v>39</v>
      </c>
      <c r="D14" s="6">
        <v>686.86</v>
      </c>
    </row>
    <row r="15" spans="1:4" ht="15.75" customHeight="1" thickBot="1" x14ac:dyDescent="0.2">
      <c r="A15" s="46"/>
      <c r="B15" s="12" t="s">
        <v>43</v>
      </c>
      <c r="C15" s="12" t="s">
        <v>44</v>
      </c>
      <c r="D15" s="6">
        <v>1996.42</v>
      </c>
    </row>
    <row r="16" spans="1:4" ht="15.75" customHeight="1" thickBot="1" x14ac:dyDescent="0.2">
      <c r="A16" s="46"/>
      <c r="B16" s="12" t="s">
        <v>47</v>
      </c>
      <c r="C16" s="12" t="s">
        <v>48</v>
      </c>
      <c r="D16" s="6">
        <v>1996.42</v>
      </c>
    </row>
    <row r="17" spans="1:4" ht="15.75" customHeight="1" thickBot="1" x14ac:dyDescent="0.2">
      <c r="A17" s="47"/>
      <c r="B17" s="12" t="s">
        <v>49</v>
      </c>
      <c r="C17" s="12" t="s">
        <v>39</v>
      </c>
      <c r="D17" s="6">
        <v>40099.47</v>
      </c>
    </row>
    <row r="18" spans="1:4" ht="14" thickBot="1" x14ac:dyDescent="0.2">
      <c r="A18" s="13" t="s">
        <v>59</v>
      </c>
      <c r="B18" s="14"/>
      <c r="C18" s="14"/>
      <c r="D18" s="16">
        <f>SUM(D3:D17)</f>
        <v>180502.19</v>
      </c>
    </row>
  </sheetData>
  <mergeCells count="4">
    <mergeCell ref="A4:A5"/>
    <mergeCell ref="A6:A13"/>
    <mergeCell ref="A14:A17"/>
    <mergeCell ref="A1:D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2653B-3EC7-45BF-A58E-13F032589CC1}">
  <dimension ref="A1:E7"/>
  <sheetViews>
    <sheetView workbookViewId="0">
      <selection activeCell="C39" sqref="C39"/>
    </sheetView>
  </sheetViews>
  <sheetFormatPr baseColWidth="10" defaultRowHeight="15" x14ac:dyDescent="0.2"/>
  <cols>
    <col min="1" max="1" width="39.5" customWidth="1"/>
    <col min="2" max="2" width="14.5" customWidth="1"/>
    <col min="3" max="4" width="17.1640625" customWidth="1"/>
    <col min="5" max="5" width="14.5" customWidth="1"/>
  </cols>
  <sheetData>
    <row r="1" spans="1:5" ht="19" x14ac:dyDescent="0.2">
      <c r="A1" s="17"/>
      <c r="B1" s="53" t="s">
        <v>73</v>
      </c>
      <c r="C1" s="53"/>
      <c r="D1" s="53"/>
      <c r="E1" s="53"/>
    </row>
    <row r="2" spans="1:5" x14ac:dyDescent="0.2">
      <c r="A2" s="20" t="s">
        <v>62</v>
      </c>
      <c r="B2" s="20" t="s">
        <v>68</v>
      </c>
      <c r="C2" s="20" t="s">
        <v>69</v>
      </c>
      <c r="D2" s="20" t="s">
        <v>70</v>
      </c>
      <c r="E2" s="20" t="s">
        <v>71</v>
      </c>
    </row>
    <row r="3" spans="1:5" x14ac:dyDescent="0.2">
      <c r="A3" s="18" t="s">
        <v>64</v>
      </c>
      <c r="B3" s="19">
        <v>17175200</v>
      </c>
      <c r="C3" s="19">
        <v>11450000</v>
      </c>
      <c r="D3" s="19">
        <v>10700000</v>
      </c>
      <c r="E3" s="19">
        <v>28390573.399999999</v>
      </c>
    </row>
    <row r="4" spans="1:5" x14ac:dyDescent="0.2">
      <c r="A4" s="18" t="s">
        <v>65</v>
      </c>
      <c r="B4" s="19">
        <v>0</v>
      </c>
      <c r="C4" s="19">
        <v>0</v>
      </c>
      <c r="D4" s="19">
        <v>0</v>
      </c>
      <c r="E4" s="19">
        <v>0</v>
      </c>
    </row>
    <row r="5" spans="1:5" x14ac:dyDescent="0.2">
      <c r="A5" s="18" t="s">
        <v>72</v>
      </c>
      <c r="B5" s="19">
        <v>600000</v>
      </c>
      <c r="C5" s="19">
        <v>600000</v>
      </c>
      <c r="D5" s="19">
        <v>200000</v>
      </c>
      <c r="E5" s="19">
        <v>23509</v>
      </c>
    </row>
    <row r="6" spans="1:5" x14ac:dyDescent="0.2">
      <c r="A6" s="18" t="s">
        <v>66</v>
      </c>
      <c r="B6" s="19">
        <v>11350620.1</v>
      </c>
      <c r="C6" s="19">
        <v>12750000</v>
      </c>
      <c r="D6" s="19">
        <v>11600000</v>
      </c>
      <c r="E6" s="19">
        <v>9350000</v>
      </c>
    </row>
    <row r="7" spans="1:5" x14ac:dyDescent="0.2">
      <c r="A7" s="17" t="s">
        <v>67</v>
      </c>
      <c r="B7" s="19">
        <f>SUBTOTAL(109,Tabla2[2011])</f>
        <v>29125820.100000001</v>
      </c>
      <c r="C7" s="19">
        <f>SUBTOTAL(109,Tabla2[2012])</f>
        <v>24800000</v>
      </c>
      <c r="D7" s="19">
        <f>SUBTOTAL(109,Tabla2[2013])</f>
        <v>22500000</v>
      </c>
      <c r="E7" s="19">
        <f>SUBTOTAL(109,Tabla2[2014])</f>
        <v>37764082.399999999</v>
      </c>
    </row>
  </sheetData>
  <mergeCells count="1">
    <mergeCell ref="B1:E1"/>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FE121-ABCB-41A8-B283-D171B8CFE912}">
  <dimension ref="A1:C41"/>
  <sheetViews>
    <sheetView workbookViewId="0">
      <selection activeCell="G18" sqref="G18"/>
    </sheetView>
  </sheetViews>
  <sheetFormatPr baseColWidth="10" defaultRowHeight="15" x14ac:dyDescent="0.2"/>
  <cols>
    <col min="1" max="1" width="42.5" customWidth="1"/>
    <col min="2" max="2" width="15.5" customWidth="1"/>
    <col min="3" max="3" width="16.83203125" customWidth="1"/>
  </cols>
  <sheetData>
    <row r="1" spans="1:3" x14ac:dyDescent="0.2">
      <c r="A1" s="54" t="s">
        <v>79</v>
      </c>
      <c r="B1" s="54"/>
      <c r="C1" s="54"/>
    </row>
    <row r="2" spans="1:3" x14ac:dyDescent="0.2">
      <c r="A2" s="17" t="s">
        <v>75</v>
      </c>
      <c r="B2" s="17" t="s">
        <v>76</v>
      </c>
      <c r="C2" s="17" t="s">
        <v>77</v>
      </c>
    </row>
    <row r="3" spans="1:3" ht="16" x14ac:dyDescent="0.2">
      <c r="A3" s="21" t="s">
        <v>93</v>
      </c>
      <c r="B3" s="17" t="s">
        <v>78</v>
      </c>
      <c r="C3" s="19">
        <v>70576</v>
      </c>
    </row>
    <row r="4" spans="1:3" ht="16" x14ac:dyDescent="0.2">
      <c r="A4" s="21" t="s">
        <v>94</v>
      </c>
      <c r="B4" s="21" t="s">
        <v>80</v>
      </c>
      <c r="C4" s="19">
        <v>6507</v>
      </c>
    </row>
    <row r="5" spans="1:3" ht="16" x14ac:dyDescent="0.2">
      <c r="A5" s="21" t="s">
        <v>81</v>
      </c>
      <c r="B5" s="21" t="s">
        <v>80</v>
      </c>
      <c r="C5" s="19">
        <v>13759</v>
      </c>
    </row>
    <row r="6" spans="1:3" ht="16" x14ac:dyDescent="0.2">
      <c r="A6" s="21" t="s">
        <v>82</v>
      </c>
      <c r="B6" s="21" t="s">
        <v>80</v>
      </c>
      <c r="C6" s="19">
        <v>6941</v>
      </c>
    </row>
    <row r="7" spans="1:3" ht="16" x14ac:dyDescent="0.2">
      <c r="A7" s="21" t="s">
        <v>93</v>
      </c>
      <c r="B7" s="21" t="s">
        <v>83</v>
      </c>
      <c r="C7" s="19">
        <v>85422</v>
      </c>
    </row>
    <row r="8" spans="1:3" ht="16" x14ac:dyDescent="0.2">
      <c r="A8" s="21" t="s">
        <v>94</v>
      </c>
      <c r="B8" s="21" t="s">
        <v>83</v>
      </c>
      <c r="C8" s="19">
        <v>1573</v>
      </c>
    </row>
    <row r="9" spans="1:3" ht="16" x14ac:dyDescent="0.2">
      <c r="A9" s="21" t="s">
        <v>81</v>
      </c>
      <c r="B9" s="21" t="s">
        <v>83</v>
      </c>
      <c r="C9" s="19">
        <v>13308</v>
      </c>
    </row>
    <row r="10" spans="1:3" ht="16" x14ac:dyDescent="0.2">
      <c r="A10" s="21" t="s">
        <v>82</v>
      </c>
      <c r="B10" s="21" t="s">
        <v>83</v>
      </c>
      <c r="C10" s="19">
        <v>1678</v>
      </c>
    </row>
    <row r="11" spans="1:3" ht="16" x14ac:dyDescent="0.2">
      <c r="A11" s="21" t="s">
        <v>93</v>
      </c>
      <c r="B11" s="21" t="s">
        <v>84</v>
      </c>
      <c r="C11" s="19">
        <v>46900</v>
      </c>
    </row>
    <row r="12" spans="1:3" ht="16" x14ac:dyDescent="0.2">
      <c r="A12" s="21" t="s">
        <v>81</v>
      </c>
      <c r="B12" s="21" t="s">
        <v>84</v>
      </c>
      <c r="C12" s="19">
        <v>13456</v>
      </c>
    </row>
    <row r="13" spans="1:3" ht="16" x14ac:dyDescent="0.2">
      <c r="A13" s="21" t="s">
        <v>93</v>
      </c>
      <c r="B13" s="21" t="s">
        <v>85</v>
      </c>
      <c r="C13" s="19">
        <v>77096</v>
      </c>
    </row>
    <row r="14" spans="1:3" ht="16" x14ac:dyDescent="0.2">
      <c r="A14" s="21" t="s">
        <v>81</v>
      </c>
      <c r="B14" s="21" t="s">
        <v>85</v>
      </c>
      <c r="C14" s="19">
        <v>15661</v>
      </c>
    </row>
    <row r="15" spans="1:3" ht="16" x14ac:dyDescent="0.2">
      <c r="A15" s="21" t="s">
        <v>93</v>
      </c>
      <c r="B15" s="21" t="s">
        <v>86</v>
      </c>
      <c r="C15" s="19">
        <v>82554</v>
      </c>
    </row>
    <row r="16" spans="1:3" ht="16" x14ac:dyDescent="0.2">
      <c r="A16" s="21" t="s">
        <v>94</v>
      </c>
      <c r="B16" s="21" t="s">
        <v>86</v>
      </c>
      <c r="C16" s="19">
        <v>1591</v>
      </c>
    </row>
    <row r="17" spans="1:3" ht="16" x14ac:dyDescent="0.2">
      <c r="A17" s="21" t="s">
        <v>81</v>
      </c>
      <c r="B17" s="21" t="s">
        <v>86</v>
      </c>
      <c r="C17" s="19">
        <v>13458</v>
      </c>
    </row>
    <row r="18" spans="1:3" ht="16" x14ac:dyDescent="0.2">
      <c r="A18" s="21" t="s">
        <v>82</v>
      </c>
      <c r="B18" s="21" t="s">
        <v>86</v>
      </c>
      <c r="C18" s="19">
        <v>1697</v>
      </c>
    </row>
    <row r="19" spans="1:3" ht="16" x14ac:dyDescent="0.2">
      <c r="A19" s="21" t="s">
        <v>93</v>
      </c>
      <c r="B19" s="21" t="s">
        <v>87</v>
      </c>
      <c r="C19" s="19">
        <v>87690</v>
      </c>
    </row>
    <row r="20" spans="1:3" ht="16" x14ac:dyDescent="0.2">
      <c r="A20" s="21" t="s">
        <v>94</v>
      </c>
      <c r="B20" s="21" t="s">
        <v>87</v>
      </c>
      <c r="C20" s="19">
        <v>2831</v>
      </c>
    </row>
    <row r="21" spans="1:3" ht="16" x14ac:dyDescent="0.2">
      <c r="A21" s="21" t="s">
        <v>81</v>
      </c>
      <c r="B21" s="21" t="s">
        <v>87</v>
      </c>
      <c r="C21" s="19">
        <v>14313</v>
      </c>
    </row>
    <row r="22" spans="1:3" ht="16" x14ac:dyDescent="0.2">
      <c r="A22" s="21" t="s">
        <v>82</v>
      </c>
      <c r="B22" s="21" t="s">
        <v>87</v>
      </c>
      <c r="C22" s="19">
        <v>3021</v>
      </c>
    </row>
    <row r="23" spans="1:3" ht="16" x14ac:dyDescent="0.2">
      <c r="A23" s="21" t="s">
        <v>93</v>
      </c>
      <c r="B23" s="21" t="s">
        <v>88</v>
      </c>
      <c r="C23" s="19">
        <v>75464</v>
      </c>
    </row>
    <row r="24" spans="1:3" ht="16" x14ac:dyDescent="0.2">
      <c r="A24" s="21" t="s">
        <v>81</v>
      </c>
      <c r="B24" s="21" t="s">
        <v>88</v>
      </c>
      <c r="C24" s="19">
        <v>13910</v>
      </c>
    </row>
    <row r="25" spans="1:3" ht="16" x14ac:dyDescent="0.2">
      <c r="A25" s="21" t="s">
        <v>93</v>
      </c>
      <c r="B25" s="21" t="s">
        <v>89</v>
      </c>
      <c r="C25" s="19">
        <v>93270</v>
      </c>
    </row>
    <row r="26" spans="1:3" ht="16" x14ac:dyDescent="0.2">
      <c r="A26" s="21" t="s">
        <v>94</v>
      </c>
      <c r="B26" s="21" t="s">
        <v>89</v>
      </c>
      <c r="C26" s="19">
        <v>1612</v>
      </c>
    </row>
    <row r="27" spans="1:3" ht="16" x14ac:dyDescent="0.2">
      <c r="A27" s="21" t="s">
        <v>81</v>
      </c>
      <c r="B27" s="21" t="s">
        <v>89</v>
      </c>
      <c r="C27" s="19">
        <v>13630</v>
      </c>
    </row>
    <row r="28" spans="1:3" ht="16" x14ac:dyDescent="0.2">
      <c r="A28" s="21" t="s">
        <v>82</v>
      </c>
      <c r="B28" s="21" t="s">
        <v>89</v>
      </c>
      <c r="C28" s="19">
        <v>1719</v>
      </c>
    </row>
    <row r="29" spans="1:3" ht="16" x14ac:dyDescent="0.2">
      <c r="A29" s="21" t="s">
        <v>93</v>
      </c>
      <c r="B29" s="21" t="s">
        <v>90</v>
      </c>
      <c r="C29" s="19">
        <v>101799</v>
      </c>
    </row>
    <row r="30" spans="1:3" ht="16" x14ac:dyDescent="0.2">
      <c r="A30" s="21" t="s">
        <v>94</v>
      </c>
      <c r="B30" s="21" t="s">
        <v>90</v>
      </c>
      <c r="C30" s="19">
        <v>1673</v>
      </c>
    </row>
    <row r="31" spans="1:3" ht="16" x14ac:dyDescent="0.2">
      <c r="A31" s="21" t="s">
        <v>81</v>
      </c>
      <c r="B31" s="21" t="s">
        <v>90</v>
      </c>
      <c r="C31" s="19">
        <v>19959</v>
      </c>
    </row>
    <row r="32" spans="1:3" ht="16" x14ac:dyDescent="0.2">
      <c r="A32" s="21" t="s">
        <v>82</v>
      </c>
      <c r="B32" s="21" t="s">
        <v>90</v>
      </c>
      <c r="C32" s="19">
        <v>1785</v>
      </c>
    </row>
    <row r="33" spans="1:3" ht="16" x14ac:dyDescent="0.2">
      <c r="A33" s="21" t="s">
        <v>93</v>
      </c>
      <c r="B33" s="21" t="s">
        <v>91</v>
      </c>
      <c r="C33" s="19">
        <v>38746</v>
      </c>
    </row>
    <row r="34" spans="1:3" ht="16" x14ac:dyDescent="0.2">
      <c r="A34" s="21" t="s">
        <v>94</v>
      </c>
      <c r="B34" s="21" t="s">
        <v>91</v>
      </c>
      <c r="C34" s="19">
        <v>1692</v>
      </c>
    </row>
    <row r="35" spans="1:3" ht="16" x14ac:dyDescent="0.2">
      <c r="A35" s="21" t="s">
        <v>81</v>
      </c>
      <c r="B35" s="21" t="s">
        <v>91</v>
      </c>
      <c r="C35" s="19">
        <v>6702</v>
      </c>
    </row>
    <row r="36" spans="1:3" ht="16" x14ac:dyDescent="0.2">
      <c r="A36" s="21" t="s">
        <v>82</v>
      </c>
      <c r="B36" s="21" t="s">
        <v>91</v>
      </c>
      <c r="C36" s="19">
        <v>1805</v>
      </c>
    </row>
    <row r="37" spans="1:3" ht="16" x14ac:dyDescent="0.2">
      <c r="A37" s="21" t="s">
        <v>93</v>
      </c>
      <c r="B37" s="21" t="s">
        <v>92</v>
      </c>
      <c r="C37" s="19">
        <v>94150</v>
      </c>
    </row>
    <row r="38" spans="1:3" ht="16" x14ac:dyDescent="0.2">
      <c r="A38" s="21" t="s">
        <v>94</v>
      </c>
      <c r="B38" s="21" t="s">
        <v>92</v>
      </c>
      <c r="C38" s="19">
        <v>1729</v>
      </c>
    </row>
    <row r="39" spans="1:3" ht="16" x14ac:dyDescent="0.2">
      <c r="A39" s="21" t="s">
        <v>82</v>
      </c>
      <c r="B39" s="21" t="s">
        <v>92</v>
      </c>
      <c r="C39" s="19">
        <v>1845</v>
      </c>
    </row>
    <row r="40" spans="1:3" ht="16" x14ac:dyDescent="0.2">
      <c r="A40" s="21" t="s">
        <v>81</v>
      </c>
      <c r="B40" s="21" t="s">
        <v>92</v>
      </c>
      <c r="C40" s="19">
        <v>13981</v>
      </c>
    </row>
    <row r="41" spans="1:3" x14ac:dyDescent="0.2">
      <c r="A41" s="17" t="s">
        <v>67</v>
      </c>
      <c r="B41" s="17"/>
      <c r="C41" s="41">
        <f>SUBTOTAL(109,Tabla3[Importe])</f>
        <v>1045503</v>
      </c>
    </row>
  </sheetData>
  <mergeCells count="1">
    <mergeCell ref="A1:C1"/>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14DA3-885D-41FC-B3A6-791985CE899E}">
  <dimension ref="A1:I14"/>
  <sheetViews>
    <sheetView workbookViewId="0">
      <selection activeCell="F34" sqref="F34"/>
    </sheetView>
  </sheetViews>
  <sheetFormatPr baseColWidth="10" defaultRowHeight="15" x14ac:dyDescent="0.2"/>
  <cols>
    <col min="1" max="1" width="7" customWidth="1"/>
    <col min="2" max="2" width="34.6640625" customWidth="1"/>
    <col min="3" max="3" width="14.33203125" style="29" customWidth="1"/>
    <col min="4" max="4" width="24.1640625" customWidth="1"/>
    <col min="5" max="5" width="21.5" customWidth="1"/>
    <col min="6" max="6" width="13.83203125" customWidth="1"/>
    <col min="7" max="7" width="66" customWidth="1"/>
    <col min="8" max="8" width="25.5" customWidth="1"/>
    <col min="9" max="9" width="28.5" customWidth="1"/>
  </cols>
  <sheetData>
    <row r="1" spans="1:9" ht="45.75" customHeight="1" thickBot="1" x14ac:dyDescent="0.25">
      <c r="A1" s="22" t="s">
        <v>95</v>
      </c>
      <c r="B1" s="23" t="s">
        <v>96</v>
      </c>
      <c r="C1" s="27" t="s">
        <v>139</v>
      </c>
      <c r="D1" s="24" t="s">
        <v>97</v>
      </c>
      <c r="E1" s="25" t="s">
        <v>98</v>
      </c>
      <c r="F1" s="25" t="s">
        <v>99</v>
      </c>
      <c r="G1" s="35" t="s">
        <v>140</v>
      </c>
      <c r="H1" s="35" t="s">
        <v>141</v>
      </c>
      <c r="I1" s="35" t="s">
        <v>142</v>
      </c>
    </row>
    <row r="2" spans="1:9" ht="61" thickBot="1" x14ac:dyDescent="0.25">
      <c r="A2" s="26">
        <v>1</v>
      </c>
      <c r="B2" s="26" t="s">
        <v>100</v>
      </c>
      <c r="C2" s="28">
        <v>60000</v>
      </c>
      <c r="D2" s="26" t="s">
        <v>121</v>
      </c>
      <c r="E2" s="26" t="s">
        <v>122</v>
      </c>
      <c r="F2" s="33" t="s">
        <v>101</v>
      </c>
      <c r="G2" s="36" t="s">
        <v>63</v>
      </c>
      <c r="H2" s="36" t="s">
        <v>63</v>
      </c>
      <c r="I2" s="36" t="s">
        <v>63</v>
      </c>
    </row>
    <row r="3" spans="1:9" ht="49" thickBot="1" x14ac:dyDescent="0.25">
      <c r="A3" s="26">
        <v>2</v>
      </c>
      <c r="B3" s="26" t="s">
        <v>120</v>
      </c>
      <c r="C3" s="28">
        <v>2000</v>
      </c>
      <c r="D3" s="26" t="s">
        <v>137</v>
      </c>
      <c r="E3" s="26" t="s">
        <v>138</v>
      </c>
      <c r="F3" s="33" t="s">
        <v>101</v>
      </c>
      <c r="G3" s="36" t="s">
        <v>63</v>
      </c>
      <c r="H3" s="36" t="s">
        <v>63</v>
      </c>
      <c r="I3" s="36" t="s">
        <v>63</v>
      </c>
    </row>
    <row r="4" spans="1:9" ht="25" thickBot="1" x14ac:dyDescent="0.25">
      <c r="A4" s="26">
        <v>3</v>
      </c>
      <c r="B4" s="26" t="s">
        <v>115</v>
      </c>
      <c r="C4" s="28">
        <v>10587</v>
      </c>
      <c r="D4" s="26" t="s">
        <v>135</v>
      </c>
      <c r="E4" s="26" t="s">
        <v>136</v>
      </c>
      <c r="F4" s="33" t="s">
        <v>101</v>
      </c>
      <c r="G4" s="36" t="s">
        <v>63</v>
      </c>
      <c r="H4" s="36" t="s">
        <v>63</v>
      </c>
      <c r="I4" s="36" t="s">
        <v>63</v>
      </c>
    </row>
    <row r="5" spans="1:9" ht="153" customHeight="1" thickBot="1" x14ac:dyDescent="0.25">
      <c r="A5" s="26">
        <v>4</v>
      </c>
      <c r="B5" s="26" t="s">
        <v>103</v>
      </c>
      <c r="C5" s="28">
        <v>5657.44</v>
      </c>
      <c r="D5" s="26" t="s">
        <v>125</v>
      </c>
      <c r="E5" s="26" t="s">
        <v>126</v>
      </c>
      <c r="F5" s="26" t="s">
        <v>127</v>
      </c>
      <c r="G5" s="37" t="s">
        <v>157</v>
      </c>
      <c r="H5" s="37" t="s">
        <v>144</v>
      </c>
      <c r="I5" s="38" t="s">
        <v>145</v>
      </c>
    </row>
    <row r="6" spans="1:9" ht="145" thickBot="1" x14ac:dyDescent="0.25">
      <c r="A6" s="26">
        <v>5</v>
      </c>
      <c r="B6" s="26" t="s">
        <v>116</v>
      </c>
      <c r="C6" s="28">
        <v>85936.8</v>
      </c>
      <c r="D6" s="26" t="s">
        <v>117</v>
      </c>
      <c r="E6" s="31">
        <v>44099</v>
      </c>
      <c r="F6" s="31">
        <v>44105</v>
      </c>
      <c r="G6" s="37" t="s">
        <v>160</v>
      </c>
      <c r="H6" s="37" t="s">
        <v>146</v>
      </c>
      <c r="I6" s="38" t="s">
        <v>147</v>
      </c>
    </row>
    <row r="7" spans="1:9" ht="24.75" customHeight="1" thickBot="1" x14ac:dyDescent="0.25">
      <c r="A7" s="26">
        <v>6</v>
      </c>
      <c r="B7" s="26" t="s">
        <v>118</v>
      </c>
      <c r="C7" s="28">
        <v>69600</v>
      </c>
      <c r="D7" s="26" t="s">
        <v>119</v>
      </c>
      <c r="E7" s="31">
        <v>44102</v>
      </c>
      <c r="F7" s="33" t="s">
        <v>101</v>
      </c>
      <c r="G7" s="36" t="s">
        <v>63</v>
      </c>
      <c r="H7" s="36" t="s">
        <v>63</v>
      </c>
      <c r="I7" s="36" t="s">
        <v>63</v>
      </c>
    </row>
    <row r="8" spans="1:9" ht="255.75" customHeight="1" thickBot="1" x14ac:dyDescent="0.25">
      <c r="A8" s="26">
        <v>7</v>
      </c>
      <c r="B8" s="26" t="s">
        <v>113</v>
      </c>
      <c r="C8" s="28">
        <v>18444</v>
      </c>
      <c r="D8" s="26" t="s">
        <v>114</v>
      </c>
      <c r="E8" s="31">
        <v>43838</v>
      </c>
      <c r="F8" s="31">
        <v>43845</v>
      </c>
      <c r="G8" s="37" t="s">
        <v>161</v>
      </c>
      <c r="H8" s="37" t="s">
        <v>153</v>
      </c>
      <c r="I8" s="38" t="s">
        <v>154</v>
      </c>
    </row>
    <row r="9" spans="1:9" ht="57" customHeight="1" thickBot="1" x14ac:dyDescent="0.25">
      <c r="A9" s="26">
        <v>8</v>
      </c>
      <c r="B9" s="26" t="s">
        <v>109</v>
      </c>
      <c r="C9" s="28">
        <v>55680</v>
      </c>
      <c r="D9" s="30" t="s">
        <v>110</v>
      </c>
      <c r="E9" s="32" t="s">
        <v>133</v>
      </c>
      <c r="F9" s="34" t="s">
        <v>101</v>
      </c>
      <c r="G9" s="36" t="s">
        <v>63</v>
      </c>
      <c r="H9" s="36" t="s">
        <v>63</v>
      </c>
      <c r="I9" s="36" t="s">
        <v>63</v>
      </c>
    </row>
    <row r="10" spans="1:9" ht="57" customHeight="1" thickBot="1" x14ac:dyDescent="0.25">
      <c r="A10" s="26">
        <v>9</v>
      </c>
      <c r="B10" s="26" t="s">
        <v>107</v>
      </c>
      <c r="C10" s="28">
        <v>11600</v>
      </c>
      <c r="D10" s="26" t="s">
        <v>108</v>
      </c>
      <c r="E10" s="26" t="s">
        <v>132</v>
      </c>
      <c r="F10" s="33" t="s">
        <v>101</v>
      </c>
      <c r="G10" s="36" t="s">
        <v>63</v>
      </c>
      <c r="H10" s="36" t="s">
        <v>63</v>
      </c>
      <c r="I10" s="36" t="s">
        <v>63</v>
      </c>
    </row>
    <row r="11" spans="1:9" ht="275.25" customHeight="1" thickBot="1" x14ac:dyDescent="0.25">
      <c r="A11" s="26">
        <v>10</v>
      </c>
      <c r="B11" s="26" t="s">
        <v>102</v>
      </c>
      <c r="C11" s="28">
        <v>25700.44</v>
      </c>
      <c r="D11" s="26" t="s">
        <v>123</v>
      </c>
      <c r="E11" s="26" t="s">
        <v>124</v>
      </c>
      <c r="F11" s="31">
        <v>44113</v>
      </c>
      <c r="G11" s="37" t="s">
        <v>158</v>
      </c>
      <c r="H11" s="37" t="s">
        <v>156</v>
      </c>
      <c r="I11" s="38" t="s">
        <v>143</v>
      </c>
    </row>
    <row r="12" spans="1:9" ht="261" customHeight="1" thickBot="1" x14ac:dyDescent="0.25">
      <c r="A12" s="26">
        <v>11</v>
      </c>
      <c r="B12" s="26" t="s">
        <v>106</v>
      </c>
      <c r="C12" s="28">
        <v>100400.32000000001</v>
      </c>
      <c r="D12" s="26" t="s">
        <v>129</v>
      </c>
      <c r="E12" s="26" t="s">
        <v>130</v>
      </c>
      <c r="F12" s="26" t="s">
        <v>131</v>
      </c>
      <c r="G12" s="37" t="s">
        <v>162</v>
      </c>
      <c r="H12" s="37" t="s">
        <v>151</v>
      </c>
      <c r="I12" s="40" t="s">
        <v>152</v>
      </c>
    </row>
    <row r="13" spans="1:9" ht="54" customHeight="1" thickBot="1" x14ac:dyDescent="0.25">
      <c r="A13" s="26">
        <v>12</v>
      </c>
      <c r="B13" s="26" t="s">
        <v>111</v>
      </c>
      <c r="C13" s="28">
        <v>135749</v>
      </c>
      <c r="D13" s="26" t="s">
        <v>112</v>
      </c>
      <c r="E13" s="26" t="s">
        <v>134</v>
      </c>
      <c r="F13" s="33" t="s">
        <v>101</v>
      </c>
      <c r="G13" s="39" t="s">
        <v>63</v>
      </c>
      <c r="H13" s="39" t="s">
        <v>150</v>
      </c>
      <c r="I13" s="36" t="s">
        <v>63</v>
      </c>
    </row>
    <row r="14" spans="1:9" ht="409.5" customHeight="1" thickBot="1" x14ac:dyDescent="0.25">
      <c r="A14" s="26">
        <v>13</v>
      </c>
      <c r="B14" s="26" t="s">
        <v>104</v>
      </c>
      <c r="C14" s="28">
        <v>24701.360000000001</v>
      </c>
      <c r="D14" s="26" t="s">
        <v>105</v>
      </c>
      <c r="E14" s="31">
        <v>43818</v>
      </c>
      <c r="F14" s="26" t="s">
        <v>128</v>
      </c>
      <c r="G14" s="37" t="s">
        <v>159</v>
      </c>
      <c r="H14" s="37" t="s">
        <v>148</v>
      </c>
      <c r="I14" s="38" t="s">
        <v>149</v>
      </c>
    </row>
  </sheetData>
  <autoFilter ref="A1:I14" xr:uid="{19B14DA3-885D-41FC-B3A6-791985CE899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8175d881-c252-4cc7-85ac-127631b324fb" xsi:nil="true"/>
    <SharedWithUsers xmlns="7463e6f2-4cf7-4f37-8a7b-859c1e512b3c">
      <UserInfo>
        <DisplayName/>
        <AccountId xsi:nil="true"/>
        <AccountType/>
      </UserInfo>
    </SharedWithUsers>
    <MediaLengthInSeconds xmlns="8175d881-c252-4cc7-85ac-127631b324f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8DF1E72B414054598023D5A721AC434" ma:contentTypeVersion="14" ma:contentTypeDescription="Crear nuevo documento." ma:contentTypeScope="" ma:versionID="467cba9b19c4654e65a79aaa542c14a3">
  <xsd:schema xmlns:xsd="http://www.w3.org/2001/XMLSchema" xmlns:xs="http://www.w3.org/2001/XMLSchema" xmlns:p="http://schemas.microsoft.com/office/2006/metadata/properties" xmlns:ns2="8175d881-c252-4cc7-85ac-127631b324fb" xmlns:ns3="7463e6f2-4cf7-4f37-8a7b-859c1e512b3c" targetNamespace="http://schemas.microsoft.com/office/2006/metadata/properties" ma:root="true" ma:fieldsID="85ae6c4944db31a92c41fc376199b243" ns2:_="" ns3:_="">
    <xsd:import namespace="8175d881-c252-4cc7-85ac-127631b324fb"/>
    <xsd:import namespace="7463e6f2-4cf7-4f37-8a7b-859c1e512b3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GenerationTime" minOccurs="0"/>
                <xsd:element ref="ns2:MediaServiceEventHashCode" minOccurs="0"/>
                <xsd:element ref="ns2:MediaServiceLocatio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75d881-c252-4cc7-85ac-127631b324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_Flow_SignoffStatus" ma:index="21"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63e6f2-4cf7-4f37-8a7b-859c1e512b3c"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F0E111-CEF4-4F15-A736-06558879D72D}">
  <ds:schemaRefs>
    <ds:schemaRef ds:uri="http://purl.org/dc/terms/"/>
    <ds:schemaRef ds:uri="http://purl.org/dc/dcmitype/"/>
    <ds:schemaRef ds:uri="http://purl.org/dc/elements/1.1/"/>
    <ds:schemaRef ds:uri="c3147dec-5bbc-4dd8-aae7-2ceca4728b2c"/>
    <ds:schemaRef ds:uri="http://schemas.microsoft.com/office/2006/documentManagement/types"/>
    <ds:schemaRef ds:uri="http://schemas.openxmlformats.org/package/2006/metadata/core-properties"/>
    <ds:schemaRef ds:uri="0027d176-b394-48b6-938a-3287bed79b6f"/>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0052531-618C-4B14-8A2C-6F54D2A5058A}"/>
</file>

<file path=customXml/itemProps3.xml><?xml version="1.0" encoding="utf-8"?>
<ds:datastoreItem xmlns:ds="http://schemas.openxmlformats.org/officeDocument/2006/customXml" ds:itemID="{32E05585-D43D-4C96-B901-8A100D3245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5</vt:i4>
      </vt:variant>
    </vt:vector>
  </HeadingPairs>
  <TitlesOfParts>
    <vt:vector size="5" baseType="lpstr">
      <vt:lpstr>A</vt:lpstr>
      <vt:lpstr>B</vt:lpstr>
      <vt:lpstr>C</vt:lpstr>
      <vt:lpstr>D</vt:lpstr>
      <vt:lpst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Sarahi</dc:creator>
  <cp:keywords/>
  <dc:description/>
  <cp:lastModifiedBy>Microsoft Office User</cp:lastModifiedBy>
  <dcterms:created xsi:type="dcterms:W3CDTF">2023-04-03T18:51:57Z</dcterms:created>
  <dcterms:modified xsi:type="dcterms:W3CDTF">2023-04-13T22:59:58Z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0x010100C8DF1E72B414054598023D5A721AC434</vt:lpwstr>
  </property>
  <property fmtid="{D5CDD505-2E9C-101B-9397-08002B2CF9AE}" pid="3" name="Order">
    <vt:r8>76806700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_ColorHex">
    <vt:lpwstr/>
  </property>
  <property fmtid="{D5CDD505-2E9C-101B-9397-08002B2CF9AE}" pid="9" name="_Emoji">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_ColorTag">
    <vt:lpwstr/>
  </property>
  <property fmtid="{D5CDD505-2E9C-101B-9397-08002B2CF9AE}" pid="14" name="TriggerFlowInfo">
    <vt:lpwstr/>
  </property>
</Properties>
</file>