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cu y Res CG 2020\1er Trimestre\(01) 22 enero 2020 Ext\Punto 8\Punto 8.1\"/>
    </mc:Choice>
  </mc:AlternateContent>
  <bookViews>
    <workbookView xWindow="-120" yWindow="-120" windowWidth="29040" windowHeight="15840"/>
  </bookViews>
  <sheets>
    <sheet name="Matriz y Prorrateo" sheetId="4" r:id="rId1"/>
    <sheet name="Prorrateo" sheetId="1" r:id="rId2"/>
  </sheets>
  <definedNames>
    <definedName name="_xlnm._FilterDatabase" localSheetId="1" hidden="1">Prorrateo!$A$7:$D$64</definedName>
    <definedName name="_xlnm.Print_Area" localSheetId="0">'Matriz y Prorrateo'!$A$1:$Y$86</definedName>
    <definedName name="_xlnm.Print_Titles" localSheetId="1">Prorrateo!$1:$9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3" i="1" l="1"/>
  <c r="K62" i="1"/>
  <c r="K59" i="1"/>
  <c r="I59" i="1"/>
  <c r="H59" i="1"/>
  <c r="H64" i="1" s="1"/>
  <c r="K56" i="1"/>
  <c r="I56" i="1"/>
  <c r="G56" i="1"/>
  <c r="K53" i="1"/>
  <c r="J53" i="1"/>
  <c r="G53" i="1"/>
  <c r="K50" i="1"/>
  <c r="J50" i="1"/>
  <c r="G50" i="1"/>
  <c r="K47" i="1"/>
  <c r="I47" i="1"/>
  <c r="G47" i="1"/>
  <c r="K44" i="1"/>
  <c r="I44" i="1"/>
  <c r="G44" i="1"/>
  <c r="K41" i="1"/>
  <c r="I41" i="1"/>
  <c r="G41" i="1"/>
  <c r="K38" i="1"/>
  <c r="I38" i="1"/>
  <c r="G38" i="1"/>
  <c r="K35" i="1"/>
  <c r="I35" i="1"/>
  <c r="G35" i="1"/>
  <c r="K32" i="1"/>
  <c r="I32" i="1"/>
  <c r="G32" i="1"/>
  <c r="K29" i="1"/>
  <c r="I29" i="1"/>
  <c r="G29" i="1"/>
  <c r="K26" i="1"/>
  <c r="I26" i="1"/>
  <c r="G26" i="1"/>
  <c r="K23" i="1"/>
  <c r="I23" i="1"/>
  <c r="G23" i="1"/>
  <c r="J20" i="1"/>
  <c r="K20" i="1"/>
  <c r="G20" i="1"/>
  <c r="K17" i="1"/>
  <c r="I17" i="1"/>
  <c r="G17" i="1"/>
  <c r="K14" i="1"/>
  <c r="I14" i="1"/>
  <c r="G14" i="1"/>
  <c r="K11" i="1"/>
  <c r="J11" i="1"/>
  <c r="G11" i="1"/>
  <c r="K10" i="1"/>
  <c r="J64" i="1" l="1"/>
  <c r="K64" i="1"/>
  <c r="G64" i="1"/>
  <c r="I64" i="1"/>
  <c r="F64" i="1" l="1"/>
</calcChain>
</file>

<file path=xl/sharedStrings.xml><?xml version="1.0" encoding="utf-8"?>
<sst xmlns="http://schemas.openxmlformats.org/spreadsheetml/2006/main" count="136" uniqueCount="57">
  <si>
    <t>Ubicación</t>
  </si>
  <si>
    <t>Costo</t>
  </si>
  <si>
    <t>Campañas beneficiadas</t>
  </si>
  <si>
    <t>Barda</t>
  </si>
  <si>
    <t>-Presidente Municipal Tlalnepantla</t>
  </si>
  <si>
    <t>Avenida Ferrocarril Mexicano, Paseo de los Árboles, casi esquina con Paseo de los Cipreses.</t>
  </si>
  <si>
    <t>Calle Amates, Deportivo Municipal “Carlos Hermosillo”, colonia San Rafael.</t>
  </si>
  <si>
    <t>-Diputado Federal distrito 19</t>
  </si>
  <si>
    <t>-Diputado Local distrito 37.</t>
  </si>
  <si>
    <t>- Presidente Municipal Tlalnepantla</t>
  </si>
  <si>
    <t>Botón de emergencia</t>
  </si>
  <si>
    <t>Esquina calle Mariano Escobedo y Avenida Hidalgo, frente a los arcos de la última calle, a un costado de un estacionamiento</t>
  </si>
  <si>
    <t>-Diputado Local Distrito 18.</t>
  </si>
  <si>
    <t>Espectacular en puente peatonal</t>
  </si>
  <si>
    <t>Avenida Mario Colín, a la altura de calle Vallarta, en dirección a Vallejo, Tlalnepantla centro.</t>
  </si>
  <si>
    <t>Avenida Jesús Reyes Heroles, a la altura de la Unidad Habitacional “Pipsa”</t>
  </si>
  <si>
    <t>Avenida Río Lerma, entre las calles Cuauhtémoc y Aculco.</t>
  </si>
  <si>
    <t>Esquina calle Berriozábal y Presidente Benito Juárez, Tlalnepantla Centro</t>
  </si>
  <si>
    <t>Avenida Mario Colín esquina Francisco Madero, colonia Centro</t>
  </si>
  <si>
    <t>-Diputado Federal distrito 19.</t>
  </si>
  <si>
    <t>Calle Indeco esquina Avenida los Barrios, colonia los Reyes Iztacala.</t>
  </si>
  <si>
    <t>Esquina calle Riva Palacios y Vallarta, frente a la explanada municipal y centro cultural “MUART”</t>
  </si>
  <si>
    <t>Esquina calle Avenida Ayuntamiento y calle Riva Palacio</t>
  </si>
  <si>
    <t>Parabus</t>
  </si>
  <si>
    <t xml:space="preserve">Esquina calle Avenida Ayuntamiento y Mario Colín, a un costado del restaurante “Toks” colonia Centro </t>
  </si>
  <si>
    <t>Esquina calle radial Toltecas y Calle José María Morelos, colonia Centro</t>
  </si>
  <si>
    <t>Esquina Zahuatlán y Emiliano Carranza, frente al mercado municipal “Filiberto Gómez”, colonia Centro.</t>
  </si>
  <si>
    <t>Calzada Santa Cecilia, frente a la Unidad “Tenayo” a un costado de la entrada a la Manzana 4, lote 17 del fraccionamiento “Valle de Tenayo”</t>
  </si>
  <si>
    <t>-Diputado Local Distrito 37.</t>
  </si>
  <si>
    <t xml:space="preserve">Esquina Avenida Tenayuca, Afredo del Mazo y Calzada Santa Cecilia, fraccionamiento “Valle de Tenayo” </t>
  </si>
  <si>
    <t>Esquina Mario Colín y Gustavo Baz, la loma zona industrial.</t>
  </si>
  <si>
    <t xml:space="preserve">Boulevard Manuel Ávila Camacho a la altura de la Avenida de los Maestros, colonia Leandro Valle </t>
  </si>
  <si>
    <t>-Diputado Federal distrito 15.</t>
  </si>
  <si>
    <t>Vinilona</t>
  </si>
  <si>
    <t>Calle San Antonio esquina Capulín, colonia Rancho San Antonio</t>
  </si>
  <si>
    <t xml:space="preserve">Calle San Antonio esquina Chabacano, colonia Rancho San Antonio </t>
  </si>
  <si>
    <t>Cons</t>
  </si>
  <si>
    <t>Presidenta Municipal - TG:</t>
  </si>
  <si>
    <t>Diputado Federal D19 - TG:</t>
  </si>
  <si>
    <t>Diputado Federal D15 - TG:</t>
  </si>
  <si>
    <t>Diputada Local D18 - TG:</t>
  </si>
  <si>
    <t>Diputa Local D37 - TG:</t>
  </si>
  <si>
    <t>Denisse Ugalde Alegría</t>
  </si>
  <si>
    <t>Perla Monroy Miranda</t>
  </si>
  <si>
    <t>Pablo Basáñez García</t>
  </si>
  <si>
    <t>Mario Enrique del Toro</t>
  </si>
  <si>
    <t>Tatiana Ortíz Galicia</t>
  </si>
  <si>
    <t>Total</t>
  </si>
  <si>
    <t>Prorrateo del Proceso Electoral 2014-2015</t>
  </si>
  <si>
    <t xml:space="preserve">6, 7 y 8 </t>
  </si>
  <si>
    <t xml:space="preserve">Anexo 4
</t>
  </si>
  <si>
    <t>Concepto de propaganda</t>
  </si>
  <si>
    <t>Tipo de propaganda</t>
  </si>
  <si>
    <t>Personalizada</t>
  </si>
  <si>
    <t>Genérica</t>
  </si>
  <si>
    <t>LINEAMIENTOS PARA ELABORAR LA MATRIZ DE PRECIOS</t>
  </si>
  <si>
    <t xml:space="preserve">LINEAMIENTOS PARA ELABORAR EL PRORRATEO DE LOS GASTOS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</si>
</sst>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6" x14ac:knownFonts="1">
    <font>
      <sz val="11"/>
      <color theme="1"/>
      <name val="Calibri"/>
      <family val="2"/>
      <scheme val="minor"/>
    </font>
    <font>
      <sz val="9"/>
      <color theme="1"/>
      <name val="Arial"/>
      <family val="2"/>
    </font>
    <font>
      <b/>
      <sz val="11"/>
      <color theme="1"/>
      <name val="Arial"/>
      <family val="2"/>
    </font>
    <font>
      <b/>
      <sz val="14"/>
      <color theme="1"/>
      <name val="Calibri"/>
      <family val="2"/>
      <scheme val="minor"/>
    </font>
    <font>
      <b/>
      <sz val="11"/>
      <color theme="0"/>
      <name val="Arial"/>
      <family val="2"/>
    </font>
    <font>
      <sz val="11"/>
      <color theme="1"/>
      <name val="Arial"/>
      <family val="2"/>
    </font>
  </fonts>
  <fills count="3">
    <fill>
      <patternFill patternType="none"/>
    </fill>
    <fill>
      <patternFill patternType="gray125"/>
    </fill>
    <fill>
      <patternFill patternType="solid">
        <fgColor rgb="FFFF0066"/>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31">
    <xf numFmtId="0" fontId="0" fillId="0" borderId="0" xfId="0"/>
    <xf numFmtId="0" fontId="1" fillId="0" borderId="0" xfId="0" applyFont="1"/>
    <xf numFmtId="164" fontId="1" fillId="0" borderId="0" xfId="0" applyNumberFormat="1" applyFont="1" applyAlignment="1">
      <alignment horizontal="right"/>
    </xf>
    <xf numFmtId="0" fontId="1"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2"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vertical="center" wrapText="1"/>
    </xf>
    <xf numFmtId="16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6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vertical="center"/>
    </xf>
    <xf numFmtId="0" fontId="5" fillId="0" borderId="3" xfId="0" applyFont="1" applyBorder="1" applyAlignment="1">
      <alignment vertical="center"/>
    </xf>
    <xf numFmtId="0" fontId="2" fillId="0" borderId="4" xfId="0" applyFont="1" applyBorder="1" applyAlignment="1">
      <alignment horizontal="right" vertical="center"/>
    </xf>
    <xf numFmtId="164" fontId="2" fillId="0" borderId="1" xfId="0" applyNumberFormat="1" applyFont="1" applyBorder="1" applyAlignment="1">
      <alignment horizontal="right" vertical="center"/>
    </xf>
    <xf numFmtId="164" fontId="2" fillId="0" borderId="1" xfId="0" applyNumberFormat="1" applyFont="1" applyBorder="1" applyAlignment="1">
      <alignment vertical="center"/>
    </xf>
  </cellXfs>
  <cellStyles count="1">
    <cellStyle name="Normal" xfId="0" builtinId="0"/>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180975</xdr:colOff>
      <xdr:row>3</xdr:row>
      <xdr:rowOff>180973</xdr:rowOff>
    </xdr:from>
    <xdr:ext cx="8686799" cy="15440027"/>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80975" y="800098"/>
          <a:ext cx="8686799" cy="154400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solidFill>
                <a:schemeClr val="tx1"/>
              </a:solidFill>
              <a:effectLst/>
              <a:latin typeface="+mn-lt"/>
              <a:ea typeface="+mn-ea"/>
              <a:cs typeface="+mn-cs"/>
            </a:rPr>
            <a:t>Al respecto, le informo respecto al documento al que hace referencia, que fue presentado mediante los oficios INE/UTF/DA/1563/2018 e INE/UTF/DA/125/19, titulado "Determinación de Gastos no Reportados", el cual corresponde al resumen de los gastos no reportados y cuantificados .</a:t>
          </a:r>
        </a:p>
        <a:p>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Dicho documento; "Determinación de Gastos no Reportados", se realizó con base al artículo</a:t>
          </a:r>
          <a:r>
            <a:rPr lang="es-MX" sz="1200" baseline="0">
              <a:solidFill>
                <a:schemeClr val="tx1"/>
              </a:solidFill>
              <a:effectLst/>
              <a:latin typeface="+mn-lt"/>
              <a:ea typeface="+mn-ea"/>
              <a:cs typeface="+mn-cs"/>
            </a:rPr>
            <a:t> </a:t>
          </a:r>
          <a:r>
            <a:rPr lang="en-US" sz="1200">
              <a:solidFill>
                <a:schemeClr val="tx1"/>
              </a:solidFill>
              <a:effectLst/>
              <a:latin typeface="+mn-lt"/>
              <a:ea typeface="+mn-ea"/>
              <a:cs typeface="+mn-cs"/>
            </a:rPr>
            <a:t>27 del Reglamento de Fiscalización que se encontraba vigente durante la revisión del Proceso Electoral 2014-2015, el cual señalaba lo siguiente:</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"1. </a:t>
          </a:r>
          <a:r>
            <a:rPr lang="en-US" sz="1200">
              <a:solidFill>
                <a:schemeClr val="tx1"/>
              </a:solidFill>
              <a:effectLst/>
              <a:latin typeface="+mn-lt"/>
              <a:ea typeface="+mn-ea"/>
              <a:cs typeface="+mn-cs"/>
            </a:rPr>
            <a:t>Si </a:t>
          </a:r>
          <a:r>
            <a:rPr lang="en-US" sz="1200" i="1">
              <a:solidFill>
                <a:schemeClr val="tx1"/>
              </a:solidFill>
              <a:effectLst/>
              <a:latin typeface="+mn-lt"/>
              <a:ea typeface="+mn-ea"/>
              <a:cs typeface="+mn-cs"/>
            </a:rPr>
            <a:t>de la revisión de </a:t>
          </a:r>
          <a:r>
            <a:rPr lang="en-US" sz="1200">
              <a:solidFill>
                <a:schemeClr val="tx1"/>
              </a:solidFill>
              <a:effectLst/>
              <a:latin typeface="+mn-lt"/>
              <a:ea typeface="+mn-ea"/>
              <a:cs typeface="+mn-cs"/>
            </a:rPr>
            <a:t>las </a:t>
          </a:r>
          <a:r>
            <a:rPr lang="en-US" sz="1200" i="1">
              <a:solidFill>
                <a:schemeClr val="tx1"/>
              </a:solidFill>
              <a:effectLst/>
              <a:latin typeface="+mn-lt"/>
              <a:ea typeface="+mn-ea"/>
              <a:cs typeface="+mn-cs"/>
            </a:rPr>
            <a:t>operaciones, informes y estados financieros, monitoreo de gasto, as! como de la aplicación de cualquier otro procedimiento, las autoridades responsables de la fiscalización determinan gastos no reportados por los sujetos obligados, la determinación del valor de los gastos se sujetará </a:t>
          </a:r>
          <a:r>
            <a:rPr lang="en-US" sz="1200">
              <a:solidFill>
                <a:schemeClr val="tx1"/>
              </a:solidFill>
              <a:effectLst/>
              <a:latin typeface="+mn-lt"/>
              <a:ea typeface="+mn-ea"/>
              <a:cs typeface="+mn-cs"/>
            </a:rPr>
            <a:t>a </a:t>
          </a:r>
          <a:r>
            <a:rPr lang="en-US" sz="1200" i="1">
              <a:solidFill>
                <a:schemeClr val="tx1"/>
              </a:solidFill>
              <a:effectLst/>
              <a:latin typeface="+mn-lt"/>
              <a:ea typeface="+mn-ea"/>
              <a:cs typeface="+mn-cs"/>
            </a:rPr>
            <a:t>lo siguiente:</a:t>
          </a:r>
          <a:endParaRPr lang="es-MX" sz="1200" i="0">
            <a:solidFill>
              <a:schemeClr val="tx1"/>
            </a:solidFill>
            <a:effectLst/>
            <a:latin typeface="+mn-lt"/>
            <a:ea typeface="+mn-ea"/>
            <a:cs typeface="+mn-cs"/>
          </a:endParaRPr>
        </a:p>
        <a:p>
          <a:endParaRPr lang="es-MX" sz="1200">
            <a:solidFill>
              <a:schemeClr val="tx1"/>
            </a:solidFill>
            <a:effectLst/>
            <a:latin typeface="+mn-lt"/>
            <a:ea typeface="+mn-ea"/>
            <a:cs typeface="+mn-cs"/>
          </a:endParaRPr>
        </a:p>
        <a:p>
          <a:pPr lvl="0"/>
          <a:r>
            <a:rPr lang="en-US" sz="1200">
              <a:solidFill>
                <a:schemeClr val="tx1"/>
              </a:solidFill>
              <a:effectLst/>
              <a:latin typeface="+mn-lt"/>
              <a:ea typeface="+mn-ea"/>
              <a:cs typeface="+mn-cs"/>
            </a:rPr>
            <a:t>Se </a:t>
          </a:r>
          <a:r>
            <a:rPr lang="en-US" sz="1200" i="1">
              <a:solidFill>
                <a:schemeClr val="tx1"/>
              </a:solidFill>
              <a:effectLst/>
              <a:latin typeface="+mn-lt"/>
              <a:ea typeface="+mn-ea"/>
              <a:cs typeface="+mn-cs"/>
            </a:rPr>
            <a:t>deberá identificar el tipo de bien o servicio recibido y sus condiciones de uso y</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beneficio.</a:t>
          </a:r>
          <a:endParaRPr lang="es-MX" sz="1200" i="1">
            <a:solidFill>
              <a:schemeClr val="tx1"/>
            </a:solidFill>
            <a:effectLst/>
            <a:latin typeface="+mn-lt"/>
            <a:ea typeface="+mn-ea"/>
            <a:cs typeface="+mn-cs"/>
          </a:endParaRPr>
        </a:p>
        <a:p>
          <a:pPr lvl="0"/>
          <a:r>
            <a:rPr lang="en-US" sz="1200" i="1">
              <a:solidFill>
                <a:schemeClr val="tx1"/>
              </a:solidFill>
              <a:effectLst/>
              <a:latin typeface="+mn-lt"/>
              <a:ea typeface="+mn-ea"/>
              <a:cs typeface="+mn-cs"/>
            </a:rPr>
            <a:t>Las condiciones de uso se medirán en relación con la disposición geográfica y el tiempo. El beneficio será considerado conforme </a:t>
          </a:r>
          <a:r>
            <a:rPr lang="en-US" sz="1200">
              <a:solidFill>
                <a:schemeClr val="tx1"/>
              </a:solidFill>
              <a:effectLst/>
              <a:latin typeface="+mn-lt"/>
              <a:ea typeface="+mn-ea"/>
              <a:cs typeface="+mn-cs"/>
            </a:rPr>
            <a:t>a </a:t>
          </a:r>
          <a:r>
            <a:rPr lang="en-US" sz="1200" i="1">
              <a:solidFill>
                <a:schemeClr val="tx1"/>
              </a:solidFill>
              <a:effectLst/>
              <a:latin typeface="+mn-lt"/>
              <a:ea typeface="+mn-ea"/>
              <a:cs typeface="+mn-cs"/>
            </a:rPr>
            <a:t>los periodos del ejercicio ordinario y de los procesos electorales</a:t>
          </a:r>
          <a:endParaRPr lang="es-MX" sz="1200">
            <a:solidFill>
              <a:schemeClr val="tx1"/>
            </a:solidFill>
            <a:effectLst/>
            <a:latin typeface="+mn-lt"/>
            <a:ea typeface="+mn-ea"/>
            <a:cs typeface="+mn-cs"/>
          </a:endParaRPr>
        </a:p>
        <a:p>
          <a:r>
            <a:rPr lang="en-US" sz="1200" i="0">
              <a:solidFill>
                <a:schemeClr val="tx1"/>
              </a:solidFill>
              <a:effectLst/>
              <a:latin typeface="+mn-lt"/>
              <a:ea typeface="+mn-ea"/>
              <a:cs typeface="+mn-cs"/>
            </a:rPr>
            <a:t>c) Se </a:t>
          </a:r>
          <a:r>
            <a:rPr lang="en-US" sz="1200" i="1">
              <a:solidFill>
                <a:schemeClr val="tx1"/>
              </a:solidFill>
              <a:effectLst/>
              <a:latin typeface="+mn-lt"/>
              <a:ea typeface="+mn-ea"/>
              <a:cs typeface="+mn-cs"/>
            </a:rPr>
            <a:t>deberá reunir, analizar y evaluar la información relevante relacionada con el tipo</a:t>
          </a:r>
          <a:endParaRPr lang="es-MX" sz="1200" i="1">
            <a:solidFill>
              <a:schemeClr val="tx1"/>
            </a:solidFill>
            <a:effectLst/>
            <a:latin typeface="+mn-lt"/>
            <a:ea typeface="+mn-ea"/>
            <a:cs typeface="+mn-cs"/>
          </a:endParaRPr>
        </a:p>
        <a:p>
          <a:r>
            <a:rPr lang="en-US" sz="1200" i="1">
              <a:solidFill>
                <a:schemeClr val="tx1"/>
              </a:solidFill>
              <a:effectLst/>
              <a:latin typeface="+mn-lt"/>
              <a:ea typeface="+mn-ea"/>
              <a:cs typeface="+mn-cs"/>
            </a:rPr>
            <a:t>de bien </a:t>
          </a:r>
          <a:r>
            <a:rPr lang="en-US" sz="1200" i="0">
              <a:solidFill>
                <a:schemeClr val="tx1"/>
              </a:solidFill>
              <a:effectLst/>
              <a:latin typeface="+mn-lt"/>
              <a:ea typeface="+mn-ea"/>
              <a:cs typeface="+mn-cs"/>
            </a:rPr>
            <a:t>o </a:t>
          </a:r>
          <a:r>
            <a:rPr lang="en-US" sz="1200" i="1">
              <a:solidFill>
                <a:schemeClr val="tx1"/>
              </a:solidFill>
              <a:effectLst/>
              <a:latin typeface="+mn-lt"/>
              <a:ea typeface="+mn-ea"/>
              <a:cs typeface="+mn-cs"/>
            </a:rPr>
            <a:t>servicio </a:t>
          </a:r>
          <a:r>
            <a:rPr lang="en-US" sz="1200" i="0">
              <a:solidFill>
                <a:schemeClr val="tx1"/>
              </a:solidFill>
              <a:effectLst/>
              <a:latin typeface="+mn-lt"/>
              <a:ea typeface="+mn-ea"/>
              <a:cs typeface="+mn-cs"/>
            </a:rPr>
            <a:t>a </a:t>
          </a:r>
          <a:r>
            <a:rPr lang="en-US" sz="1200" i="1">
              <a:solidFill>
                <a:schemeClr val="tx1"/>
              </a:solidFill>
              <a:effectLst/>
              <a:latin typeface="+mn-lt"/>
              <a:ea typeface="+mn-ea"/>
              <a:cs typeface="+mn-cs"/>
            </a:rPr>
            <a:t>ser valuado. La información se podrá obtener de cámaras o asociaciones del ramo de que se</a:t>
          </a:r>
          <a:endParaRPr lang="es-MX" sz="1200" i="1">
            <a:solidFill>
              <a:schemeClr val="tx1"/>
            </a:solidFill>
            <a:effectLst/>
            <a:latin typeface="+mn-lt"/>
            <a:ea typeface="+mn-ea"/>
            <a:cs typeface="+mn-cs"/>
          </a:endParaRPr>
        </a:p>
        <a:p>
          <a:r>
            <a:rPr lang="en-US" sz="1200" i="1">
              <a:solidFill>
                <a:schemeClr val="tx1"/>
              </a:solidFill>
              <a:effectLst/>
              <a:latin typeface="+mn-lt"/>
              <a:ea typeface="+mn-ea"/>
              <a:cs typeface="+mn-cs"/>
            </a:rPr>
            <a:t>trate.</a:t>
          </a:r>
          <a:endParaRPr lang="es-MX" sz="1200" i="1">
            <a:solidFill>
              <a:schemeClr val="tx1"/>
            </a:solidFill>
            <a:effectLst/>
            <a:latin typeface="+mn-lt"/>
            <a:ea typeface="+mn-ea"/>
            <a:cs typeface="+mn-cs"/>
          </a:endParaRPr>
        </a:p>
        <a:p>
          <a:pPr lvl="0"/>
          <a:r>
            <a:rPr lang="en-US" sz="1200">
              <a:solidFill>
                <a:schemeClr val="tx1"/>
              </a:solidFill>
              <a:effectLst/>
              <a:latin typeface="+mn-lt"/>
              <a:ea typeface="+mn-ea"/>
              <a:cs typeface="+mn-cs"/>
            </a:rPr>
            <a:t>Se </a:t>
          </a:r>
          <a:r>
            <a:rPr lang="en-US" sz="1200" i="1">
              <a:solidFill>
                <a:schemeClr val="tx1"/>
              </a:solidFill>
              <a:effectLst/>
              <a:latin typeface="+mn-lt"/>
              <a:ea typeface="+mn-ea"/>
              <a:cs typeface="+mn-cs"/>
            </a:rPr>
            <a:t>deberá identificar los atributos de los bienes o servicios sujetos de valuación y sus componentes deberán ser comparables.	</a:t>
          </a:r>
          <a:r>
            <a:rPr lang="en-US" sz="1200">
              <a:solidFill>
                <a:schemeClr val="tx1"/>
              </a:solidFill>
              <a:effectLst/>
              <a:latin typeface="+mn-lt"/>
              <a:ea typeface="+mn-ea"/>
              <a:cs typeface="+mn-cs"/>
            </a:rPr>
            <a:t>·</a:t>
          </a:r>
          <a:endParaRPr lang="es-MX" sz="1200">
            <a:solidFill>
              <a:schemeClr val="tx1"/>
            </a:solidFill>
            <a:effectLst/>
            <a:latin typeface="+mn-lt"/>
            <a:ea typeface="+mn-ea"/>
            <a:cs typeface="+mn-cs"/>
          </a:endParaRPr>
        </a:p>
        <a:p>
          <a:pPr lvl="0"/>
          <a:r>
            <a:rPr lang="en-US" sz="1200" i="1">
              <a:solidFill>
                <a:schemeClr val="tx1"/>
              </a:solidFill>
              <a:effectLst/>
              <a:latin typeface="+mn-lt"/>
              <a:ea typeface="+mn-ea"/>
              <a:cs typeface="+mn-cs"/>
            </a:rPr>
            <a:t>Para su determinación, el procedimiento a utilizar será el de valor razonable.</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 </a:t>
          </a:r>
          <a:endParaRPr lang="es-MX" sz="1200">
            <a:solidFill>
              <a:schemeClr val="tx1"/>
            </a:solidFill>
            <a:effectLst/>
            <a:latin typeface="+mn-lt"/>
            <a:ea typeface="+mn-ea"/>
            <a:cs typeface="+mn-cs"/>
          </a:endParaRPr>
        </a:p>
        <a:p>
          <a:pPr lvl="0"/>
          <a:r>
            <a:rPr lang="en-US" sz="1200" i="1">
              <a:solidFill>
                <a:schemeClr val="tx1"/>
              </a:solidFill>
              <a:effectLst/>
              <a:latin typeface="+mn-lt"/>
              <a:ea typeface="+mn-ea"/>
              <a:cs typeface="+mn-cs"/>
            </a:rPr>
            <a:t>Con base en los valores descritos en el numeral anterior, así </a:t>
          </a:r>
          <a:r>
            <a:rPr lang="en-US" sz="1200">
              <a:solidFill>
                <a:schemeClr val="tx1"/>
              </a:solidFill>
              <a:effectLst/>
              <a:latin typeface="+mn-lt"/>
              <a:ea typeface="+mn-ea"/>
              <a:cs typeface="+mn-cs"/>
            </a:rPr>
            <a:t>como </a:t>
          </a:r>
          <a:r>
            <a:rPr lang="en-US" sz="1200" i="1">
              <a:solidFill>
                <a:schemeClr val="tx1"/>
              </a:solidFill>
              <a:effectLst/>
              <a:latin typeface="+mn-lt"/>
              <a:ea typeface="+mn-ea"/>
              <a:cs typeface="+mn-cs"/>
            </a:rPr>
            <a:t>con la información recabada durante el proceso de fiscalización, la Unidad Técnica deberá elaborar una matriz de precios, con información homogénea y comparable.</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 </a:t>
          </a:r>
          <a:endParaRPr lang="es-MX" sz="1200">
            <a:solidFill>
              <a:schemeClr val="tx1"/>
            </a:solidFill>
            <a:effectLst/>
            <a:latin typeface="+mn-lt"/>
            <a:ea typeface="+mn-ea"/>
            <a:cs typeface="+mn-cs"/>
          </a:endParaRPr>
        </a:p>
        <a:p>
          <a:pPr lvl="0"/>
          <a:r>
            <a:rPr lang="en-US" sz="1200" i="1">
              <a:solidFill>
                <a:schemeClr val="tx1"/>
              </a:solidFill>
              <a:effectLst/>
              <a:latin typeface="+mn-lt"/>
              <a:ea typeface="+mn-ea"/>
              <a:cs typeface="+mn-cs"/>
            </a:rPr>
            <a:t>Para la valuación de los gastos no reportados, la Unidad Técnica deberá utilizar el valor más alto de la matriz de precios, correspondiente al gasto específico no reportado."</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Con los elementos señalados en la norma vigente en el proceso electoral 2014-2015, se establecieron dentro del cuerpo del dictamen comparativos de costos por el concepto de gasto no reportado, lo que en dicha revisión se consideraban como matriz de precios.</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Es importante señalar que fue hasta el día 21 de diciembre de 2016, cuando el Consejo General aprobó en sesión extraordinaria el acuerdo número de INE/CG875/2016 por el que se reforman y adicionan diversas disposiciones del reglamento de fiscalización, aprobado mediante acuerdo INE/CG263/2014 y modificado a través de los acuerdos INE/CG350/2014 e INE/CG1047/2015.</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Una de las reformas realizadas fue al articulo 27 numeral 2, cuyo objetivo es regular la "determinación del valor de los gastos no reportados, subvaluados y sobrevaluados".</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i="1">
              <a:solidFill>
                <a:schemeClr val="tx1"/>
              </a:solidFill>
              <a:effectLst/>
              <a:latin typeface="+mn-lt"/>
              <a:ea typeface="+mn-ea"/>
              <a:cs typeface="+mn-cs"/>
            </a:rPr>
            <a:t>"Con base en los valores descritos en el numeral anterior, así </a:t>
          </a:r>
          <a:r>
            <a:rPr lang="en-US" sz="1200" i="0">
              <a:solidFill>
                <a:schemeClr val="tx1"/>
              </a:solidFill>
              <a:effectLst/>
              <a:latin typeface="+mn-lt"/>
              <a:ea typeface="+mn-ea"/>
              <a:cs typeface="+mn-cs"/>
            </a:rPr>
            <a:t>como </a:t>
          </a:r>
          <a:r>
            <a:rPr lang="en-US" sz="1200" i="1">
              <a:solidFill>
                <a:schemeClr val="tx1"/>
              </a:solidFill>
              <a:effectLst/>
              <a:latin typeface="+mn-lt"/>
              <a:ea typeface="+mn-ea"/>
              <a:cs typeface="+mn-cs"/>
            </a:rPr>
            <a:t>con la información recabada durante el proceso de fiscalización, la Unidad Técnica deberá elaborar una matriz de precios, con información homogénea y comparable, para lo cual deberá tomarse en cuenta aquella relativa al municipio, Distrito o entidad federativa de que </a:t>
          </a:r>
          <a:r>
            <a:rPr lang="en-US" sz="1200" i="0">
              <a:solidFill>
                <a:schemeClr val="tx1"/>
              </a:solidFill>
              <a:effectLst/>
              <a:latin typeface="+mn-lt"/>
              <a:ea typeface="+mn-ea"/>
              <a:cs typeface="+mn-cs"/>
            </a:rPr>
            <a:t>se </a:t>
          </a:r>
          <a:r>
            <a:rPr lang="en-US" sz="1200" i="1">
              <a:solidFill>
                <a:schemeClr val="tx1"/>
              </a:solidFill>
              <a:effectLst/>
              <a:latin typeface="+mn-lt"/>
              <a:ea typeface="+mn-ea"/>
              <a:cs typeface="+mn-cs"/>
            </a:rPr>
            <a:t>trate y, en caso de no existir información suficiente en la entidad federativa involucrada,</a:t>
          </a:r>
          <a:endParaRPr lang="es-MX" sz="1200" i="1">
            <a:solidFill>
              <a:schemeClr val="tx1"/>
            </a:solidFill>
            <a:effectLst/>
            <a:latin typeface="+mn-lt"/>
            <a:ea typeface="+mn-ea"/>
            <a:cs typeface="+mn-cs"/>
          </a:endParaRPr>
        </a:p>
        <a:p>
          <a:r>
            <a:rPr lang="en-US" sz="1200" i="1">
              <a:solidFill>
                <a:schemeClr val="tx1"/>
              </a:solidFill>
              <a:effectLst/>
              <a:latin typeface="+mn-lt"/>
              <a:ea typeface="+mn-ea"/>
              <a:cs typeface="+mn-cs"/>
            </a:rPr>
            <a:t>se podrá considerar aquella de entidades federativas que se cuenten con un Ingreso Per Cápita semejante, de conformidad </a:t>
          </a:r>
          <a:r>
            <a:rPr lang="en-US" sz="1200" i="0">
              <a:solidFill>
                <a:schemeClr val="tx1"/>
              </a:solidFill>
              <a:effectLst/>
              <a:latin typeface="+mn-lt"/>
              <a:ea typeface="+mn-ea"/>
              <a:cs typeface="+mn-cs"/>
            </a:rPr>
            <a:t>a </a:t>
          </a:r>
          <a:r>
            <a:rPr lang="en-US" sz="1200" i="1">
              <a:solidFill>
                <a:schemeClr val="tx1"/>
              </a:solidFill>
              <a:effectLst/>
              <a:latin typeface="+mn-lt"/>
              <a:ea typeface="+mn-ea"/>
              <a:cs typeface="+mn-cs"/>
            </a:rPr>
            <a:t>la última información publicada por el Instituto Nacional de Geografía y Estadistica".</a:t>
          </a:r>
          <a:endParaRPr lang="es-MX" sz="1200" i="1">
            <a:solidFill>
              <a:schemeClr val="tx1"/>
            </a:solidFill>
            <a:effectLst/>
            <a:latin typeface="+mn-lt"/>
            <a:ea typeface="+mn-ea"/>
            <a:cs typeface="+mn-cs"/>
          </a:endParaRPr>
        </a:p>
        <a:p>
          <a:r>
            <a:rPr lang="en-US" sz="1200" i="1">
              <a:solidFill>
                <a:schemeClr val="tx1"/>
              </a:solidFill>
              <a:effectLst/>
              <a:latin typeface="+mn-lt"/>
              <a:ea typeface="+mn-ea"/>
              <a:cs typeface="+mn-cs"/>
            </a:rPr>
            <a:t> </a:t>
          </a:r>
          <a:endParaRPr lang="es-MX" sz="1200">
            <a:solidFill>
              <a:schemeClr val="tx1"/>
            </a:solidFill>
            <a:effectLst/>
            <a:latin typeface="+mn-lt"/>
            <a:ea typeface="+mn-ea"/>
            <a:cs typeface="+mn-cs"/>
          </a:endParaRPr>
        </a:p>
        <a:p>
          <a:r>
            <a:rPr lang="en-US" sz="1200">
              <a:solidFill>
                <a:schemeClr val="tx1"/>
              </a:solidFill>
              <a:effectLst/>
              <a:latin typeface="+mn-lt"/>
              <a:ea typeface="+mn-ea"/>
              <a:cs typeface="+mn-cs"/>
            </a:rPr>
            <a:t>De acuerdo con las indicaciones señaladas en el párrafo anterior, la Unidad Técnica de Fiscalización a partir de dicha reforma, tiene la obligación de investigar el ingreso per cápita por entidad federativa de conformidad a la última información publicada por el Instituto Nacional de Geografía y Estadística (INEGI); para ello se recabaron los datos del PIS a precios corrientes 2017 (INEGI) y la población proyectada 2018 (CONAPO) por entidad federativa y se aplicó la fórmula respectiva </a:t>
          </a:r>
          <a:r>
            <a:rPr lang="en-US" sz="1200" b="1">
              <a:solidFill>
                <a:schemeClr val="tx1"/>
              </a:solidFill>
              <a:effectLst/>
              <a:latin typeface="+mn-lt"/>
              <a:ea typeface="+mn-ea"/>
              <a:cs typeface="+mn-cs"/>
            </a:rPr>
            <a:t>para </a:t>
          </a:r>
          <a:r>
            <a:rPr lang="en-US" sz="1200">
              <a:solidFill>
                <a:schemeClr val="tx1"/>
              </a:solidFill>
              <a:effectLst/>
              <a:latin typeface="+mn-lt"/>
              <a:ea typeface="+mn-ea"/>
              <a:cs typeface="+mn-cs"/>
            </a:rPr>
            <a:t>obtener el Ingreso per cápita.</a:t>
          </a:r>
          <a:endParaRPr lang="es-MX" sz="1200">
            <a:effectLst/>
          </a:endParaRPr>
        </a:p>
        <a:p>
          <a:r>
            <a:rPr lang="en-US" sz="1200">
              <a:solidFill>
                <a:schemeClr val="tx1"/>
              </a:solidFill>
              <a:effectLst/>
              <a:latin typeface="+mn-lt"/>
              <a:ea typeface="+mn-ea"/>
              <a:cs typeface="+mn-cs"/>
            </a:rPr>
            <a:t> </a:t>
          </a:r>
          <a:endParaRPr lang="es-MX" sz="1200">
            <a:effectLst/>
          </a:endParaRPr>
        </a:p>
        <a:p>
          <a:pPr algn="ctr"/>
          <a:endParaRPr lang="en-US" sz="1200" b="1">
            <a:solidFill>
              <a:schemeClr val="tx1"/>
            </a:solidFill>
            <a:effectLst/>
            <a:latin typeface="+mn-lt"/>
            <a:ea typeface="+mn-ea"/>
            <a:cs typeface="+mn-cs"/>
          </a:endParaRPr>
        </a:p>
        <a:p>
          <a:pPr algn="ctr"/>
          <a:endParaRPr lang="en-US" sz="1200" b="1">
            <a:solidFill>
              <a:schemeClr val="tx1"/>
            </a:solidFill>
            <a:effectLst/>
            <a:latin typeface="+mn-lt"/>
            <a:ea typeface="+mn-ea"/>
            <a:cs typeface="+mn-cs"/>
          </a:endParaRPr>
        </a:p>
        <a:p>
          <a:pPr algn="ctr"/>
          <a:r>
            <a:rPr lang="en-US" sz="1200" b="1">
              <a:solidFill>
                <a:schemeClr val="tx1"/>
              </a:solidFill>
              <a:effectLst/>
              <a:latin typeface="+mn-lt"/>
              <a:ea typeface="+mn-ea"/>
              <a:cs typeface="+mn-cs"/>
            </a:rPr>
            <a:t>Fórmula para obtener el ingreso per cápita</a:t>
          </a:r>
          <a:endParaRPr lang="es-MX" sz="1200">
            <a:effectLst/>
          </a:endParaRPr>
        </a:p>
        <a:p>
          <a:pPr algn="ctr"/>
          <a:r>
            <a:rPr lang="en-US" sz="1200" i="1">
              <a:solidFill>
                <a:schemeClr val="tx1"/>
              </a:solidFill>
              <a:effectLst/>
              <a:latin typeface="+mn-lt"/>
              <a:ea typeface="+mn-ea"/>
              <a:cs typeface="+mn-cs"/>
            </a:rPr>
            <a:t>PIB</a:t>
          </a:r>
          <a:r>
            <a:rPr lang="es-MX" sz="1200" i="1" baseline="0">
              <a:solidFill>
                <a:schemeClr val="tx1"/>
              </a:solidFill>
              <a:effectLst/>
              <a:latin typeface="+mn-lt"/>
              <a:ea typeface="+mn-ea"/>
              <a:cs typeface="+mn-cs"/>
            </a:rPr>
            <a:t> pc</a:t>
          </a:r>
          <a:r>
            <a:rPr lang="en-US" sz="1200" i="1">
              <a:solidFill>
                <a:schemeClr val="tx1"/>
              </a:solidFill>
              <a:effectLst/>
              <a:latin typeface="+mn-lt"/>
              <a:ea typeface="+mn-ea"/>
              <a:cs typeface="+mn-cs"/>
            </a:rPr>
            <a:t>=PIB/Población </a:t>
          </a:r>
        </a:p>
        <a:p>
          <a:pPr algn="ctr"/>
          <a:endParaRPr lang="es-MX" sz="1200">
            <a:effectLst/>
          </a:endParaRPr>
        </a:p>
        <a:p>
          <a:r>
            <a:rPr lang="en-US" sz="1200">
              <a:solidFill>
                <a:schemeClr val="tx1"/>
              </a:solidFill>
              <a:effectLst/>
              <a:latin typeface="+mn-lt"/>
              <a:ea typeface="+mn-ea"/>
              <a:cs typeface="+mn-cs"/>
            </a:rPr>
            <a:t>Una vez obtenidos los datos del ingreso per cápita, se ordenan de forma ascendente </a:t>
          </a:r>
          <a:r>
            <a:rPr lang="en-US" sz="1200" i="1">
              <a:solidFill>
                <a:schemeClr val="tx1"/>
              </a:solidFill>
              <a:effectLst/>
              <a:latin typeface="+mn-lt"/>
              <a:ea typeface="+mn-ea"/>
              <a:cs typeface="+mn-cs"/>
            </a:rPr>
            <a:t>y </a:t>
          </a:r>
          <a:r>
            <a:rPr lang="en-US" sz="1200">
              <a:solidFill>
                <a:schemeClr val="tx1"/>
              </a:solidFill>
              <a:effectLst/>
              <a:latin typeface="+mn-lt"/>
              <a:ea typeface="+mn-ea"/>
              <a:cs typeface="+mn-cs"/>
            </a:rPr>
            <a:t>se crean cuartiles. Definidos los cuartiles, se procede a elaborar un tabulador que muestra las diferencias entre las posiciones ordenadas de los ingresos </a:t>
          </a:r>
          <a:r>
            <a:rPr lang="en-US" sz="1200" i="1">
              <a:solidFill>
                <a:schemeClr val="tx1"/>
              </a:solidFill>
              <a:effectLst/>
              <a:latin typeface="+mn-lt"/>
              <a:ea typeface="+mn-ea"/>
              <a:cs typeface="+mn-cs"/>
            </a:rPr>
            <a:t>per cápita </a:t>
          </a:r>
          <a:r>
            <a:rPr lang="en-US" sz="1200">
              <a:solidFill>
                <a:schemeClr val="tx1"/>
              </a:solidFill>
              <a:effectLst/>
              <a:latin typeface="+mn-lt"/>
              <a:ea typeface="+mn-ea"/>
              <a:cs typeface="+mn-cs"/>
            </a:rPr>
            <a:t>por entidad federativa.</a:t>
          </a:r>
          <a:endParaRPr lang="es-MX" sz="1200">
            <a:effectLst/>
          </a:endParaRPr>
        </a:p>
        <a:p>
          <a:r>
            <a:rPr lang="en-US" sz="1200">
              <a:solidFill>
                <a:schemeClr val="tx1"/>
              </a:solidFill>
              <a:effectLst/>
              <a:latin typeface="+mn-lt"/>
              <a:ea typeface="+mn-ea"/>
              <a:cs typeface="+mn-cs"/>
            </a:rPr>
            <a:t> </a:t>
          </a:r>
          <a:endParaRPr lang="es-MX" sz="1200">
            <a:effectLst/>
          </a:endParaRPr>
        </a:p>
        <a:p>
          <a:r>
            <a:rPr lang="en-US" sz="1200">
              <a:solidFill>
                <a:schemeClr val="tx1"/>
              </a:solidFill>
              <a:effectLst/>
              <a:latin typeface="+mn-lt"/>
              <a:ea typeface="+mn-ea"/>
              <a:cs typeface="+mn-cs"/>
            </a:rPr>
            <a:t>La segmentación de los datos en cuartiles nos permitirá identificar aquellas regiones geográficas (por entidad) con ingreso per cápita similar, asimismo el tabulador con menores diferencias se utilizará en aquellos casos en que la posición de una.entidad tenga mayor similitud al siguiente cuartil (Qn).</a:t>
          </a:r>
        </a:p>
        <a:p>
          <a:endParaRPr lang="en-US" sz="1100">
            <a:solidFill>
              <a:schemeClr val="tx1"/>
            </a:solidFill>
            <a:effectLst/>
            <a:latin typeface="+mn-lt"/>
            <a:ea typeface="+mn-ea"/>
            <a:cs typeface="+mn-cs"/>
          </a:endParaRPr>
        </a:p>
        <a:p>
          <a:endParaRPr lang="es-MX">
            <a:effectLst/>
          </a:endParaRPr>
        </a:p>
        <a:p>
          <a:r>
            <a:rPr lang="en-US" sz="1100">
              <a:solidFill>
                <a:schemeClr val="tx1"/>
              </a:solidFill>
              <a:effectLst/>
              <a:latin typeface="+mn-lt"/>
              <a:ea typeface="+mn-ea"/>
              <a:cs typeface="+mn-cs"/>
            </a:rPr>
            <a:t> </a:t>
          </a:r>
          <a:endParaRPr lang="es-MX">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Con base en lo anterior y en atención al punto 1 de su escrito, se presentan a continuación los valores más altos de la matriz de precios de la </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campaña del proceso electoral 2014-2015 para los conceptos solicitados, los cuales se obtuvieron del documento "Determinación de Gastos no Reportados" del Estado de México (que se adjunta en medio magnético), y del dictamen consolidado, así mismo, se adicionaron los requisitos señalados en su escrito:</a:t>
          </a:r>
          <a:endParaRPr lang="es-MX" sz="1200">
            <a:solidFill>
              <a:schemeClr val="tx1"/>
            </a:solidFill>
            <a:effectLst/>
            <a:latin typeface="+mn-lt"/>
            <a:ea typeface="+mn-ea"/>
            <a:cs typeface="+mn-cs"/>
          </a:endParaRPr>
        </a:p>
        <a:p>
          <a:endParaRPr lang="es-MX" sz="1200">
            <a:effectLst/>
          </a:endParaRPr>
        </a:p>
        <a:p>
          <a:endParaRPr lang="es-MX">
            <a:effectLst/>
          </a:endParaRPr>
        </a:p>
        <a:p>
          <a:endParaRPr lang="es-MX">
            <a:effectLst/>
          </a:endParaRPr>
        </a:p>
        <a:p>
          <a:endParaRPr lang="es-MX">
            <a:effectLst/>
          </a:endParaRPr>
        </a:p>
        <a:p>
          <a:endParaRPr lang="es-MX">
            <a:effectLst/>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endParaRPr lang="en-US" sz="1100">
            <a:solidFill>
              <a:schemeClr val="tx1"/>
            </a:solidFill>
            <a:effectLst/>
            <a:latin typeface="+mn-lt"/>
            <a:ea typeface="+mn-ea"/>
            <a:cs typeface="+mn-cs"/>
          </a:endParaRPr>
        </a:p>
        <a:p>
          <a:endParaRPr lang="es-MX" sz="1100">
            <a:solidFill>
              <a:schemeClr val="tx1"/>
            </a:solidFill>
            <a:effectLst/>
            <a:latin typeface="+mn-lt"/>
            <a:ea typeface="+mn-ea"/>
            <a:cs typeface="+mn-cs"/>
          </a:endParaRPr>
        </a:p>
        <a:p>
          <a:r>
            <a:rPr lang="en-US" sz="1100">
              <a:solidFill>
                <a:schemeClr val="tx1"/>
              </a:solidFill>
              <a:effectLst/>
              <a:latin typeface="+mn-lt"/>
              <a:ea typeface="+mn-ea"/>
              <a:cs typeface="+mn-cs"/>
            </a:rPr>
            <a:t/>
          </a:r>
          <a:br>
            <a:rPr lang="en-US" sz="1100">
              <a:solidFill>
                <a:schemeClr val="tx1"/>
              </a:solidFill>
              <a:effectLst/>
              <a:latin typeface="+mn-lt"/>
              <a:ea typeface="+mn-ea"/>
              <a:cs typeface="+mn-cs"/>
            </a:rPr>
          </a:br>
          <a:endParaRPr lang="es-MX">
            <a:effectLst/>
          </a:endParaRPr>
        </a:p>
        <a:p>
          <a:r>
            <a:rPr lang="en-US" sz="1100">
              <a:solidFill>
                <a:schemeClr val="tx1"/>
              </a:solidFill>
              <a:effectLst/>
              <a:latin typeface="+mn-lt"/>
              <a:ea typeface="+mn-ea"/>
              <a:cs typeface="+mn-cs"/>
            </a:rPr>
            <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 </a:t>
          </a:r>
          <a:endParaRPr lang="es-MX" sz="1100">
            <a:solidFill>
              <a:schemeClr val="tx1"/>
            </a:solidFill>
            <a:effectLst/>
            <a:latin typeface="+mn-lt"/>
            <a:ea typeface="+mn-ea"/>
            <a:cs typeface="+mn-cs"/>
          </a:endParaRPr>
        </a:p>
        <a:p>
          <a:endParaRPr lang="es-MX" sz="1100">
            <a:solidFill>
              <a:schemeClr val="tx1"/>
            </a:solidFill>
            <a:effectLst/>
            <a:latin typeface="+mn-lt"/>
            <a:ea typeface="+mn-ea"/>
            <a:cs typeface="+mn-cs"/>
          </a:endParaRPr>
        </a:p>
      </xdr:txBody>
    </xdr:sp>
    <xdr:clientData/>
  </xdr:oneCellAnchor>
  <xdr:twoCellAnchor>
    <xdr:from>
      <xdr:col>11</xdr:col>
      <xdr:colOff>752475</xdr:colOff>
      <xdr:row>4</xdr:row>
      <xdr:rowOff>152399</xdr:rowOff>
    </xdr:from>
    <xdr:to>
      <xdr:col>24</xdr:col>
      <xdr:colOff>571500</xdr:colOff>
      <xdr:row>33</xdr:row>
      <xdr:rowOff>15875</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293350" y="962024"/>
          <a:ext cx="9725025" cy="5387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mn-lt"/>
              <a:ea typeface="+mn-ea"/>
              <a:cs typeface="+mn-cs"/>
            </a:rPr>
            <a:t> El prorrateo de gastos de campaña en el Proceso Electoral 2014-2015 se apegó a lo señalado en los artículos 83 de la Ley General de Partidos Políticos (LGPP), 29, 30, 31 y 218 del Reglamento de Fiscalización (RF); así como lo establecido en el acuerdo INE/CG74/2015 por el que se aprueban los lineamientos que deberán observar los partidos políticos, coaliciones y candidatos, así como la Unidad Técnica de Fiscalización respecto de la identificación de la campaña beneficiada y del prorrateo del gasto genérico, conjunto o personalizado; el cual, para mayor referencia, se adjunta el acuerdo en comento en medio magnético (CD).</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Dichos lineamientos se integran por los pasos siguientes:</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Identificación de los elementos para determinar la campaña beneficiada y si el gasto es susceptible de prorrateo.</a:t>
          </a:r>
        </a:p>
        <a:p>
          <a:r>
            <a:rPr lang="en-US" sz="1200">
              <a:solidFill>
                <a:schemeClr val="dk1"/>
              </a:solidFill>
              <a:effectLst/>
              <a:latin typeface="+mn-lt"/>
              <a:ea typeface="+mn-ea"/>
              <a:cs typeface="+mn-cs"/>
            </a:rPr>
            <a:t>Identificación del tipo de gasto.</a:t>
          </a:r>
        </a:p>
        <a:p>
          <a:r>
            <a:rPr lang="en-US" sz="1200">
              <a:solidFill>
                <a:schemeClr val="dk1"/>
              </a:solidFill>
              <a:effectLst/>
              <a:latin typeface="+mn-lt"/>
              <a:ea typeface="+mn-ea"/>
              <a:cs typeface="+mn-cs"/>
            </a:rPr>
            <a:t>Identificación del ámbito de elección.</a:t>
          </a:r>
        </a:p>
        <a:p>
          <a:r>
            <a:rPr lang="en-US" sz="1200">
              <a:solidFill>
                <a:schemeClr val="dk1"/>
              </a:solidFill>
              <a:effectLst/>
              <a:latin typeface="+mn-lt"/>
              <a:ea typeface="+mn-ea"/>
              <a:cs typeface="+mn-cs"/>
            </a:rPr>
            <a:t>Identificación de los tipos de campaña.</a:t>
          </a:r>
        </a:p>
        <a:p>
          <a:r>
            <a:rPr lang="en-US" sz="1200">
              <a:solidFill>
                <a:schemeClr val="dk1"/>
              </a:solidFill>
              <a:effectLst/>
              <a:latin typeface="+mn-lt"/>
              <a:ea typeface="+mn-ea"/>
              <a:cs typeface="+mn-cs"/>
            </a:rPr>
            <a:t>Identificación del porcentaje de prorrateo a distribuir por ámbito y tipo de campaña, conforme a la tabla de prorrateo del artículo 218, numeral 2, inciso</a:t>
          </a:r>
        </a:p>
        <a:p>
          <a:r>
            <a:rPr lang="en-US" sz="1200">
              <a:solidFill>
                <a:schemeClr val="dk1"/>
              </a:solidFill>
              <a:effectLst/>
              <a:latin typeface="+mn-lt"/>
              <a:ea typeface="+mn-ea"/>
              <a:cs typeface="+mn-cs"/>
            </a:rPr>
            <a:t>del RF.</a:t>
          </a:r>
        </a:p>
        <a:p>
          <a:r>
            <a:rPr lang="en-US" sz="1200">
              <a:solidFill>
                <a:schemeClr val="dk1"/>
              </a:solidFill>
              <a:effectLst/>
              <a:latin typeface="+mn-lt"/>
              <a:ea typeface="+mn-ea"/>
              <a:cs typeface="+mn-cs"/>
            </a:rPr>
            <a:t>Identificación de campañas beneficiadas.</a:t>
          </a:r>
        </a:p>
        <a:p>
          <a:r>
            <a:rPr lang="en-US" sz="1200">
              <a:solidFill>
                <a:schemeClr val="dk1"/>
              </a:solidFill>
              <a:effectLst/>
              <a:latin typeface="+mn-lt"/>
              <a:ea typeface="+mn-ea"/>
              <a:cs typeface="+mn-cs"/>
            </a:rPr>
            <a:t>Distribución del gasto a las campañas identificadas como beneficiadas, para las campañas del ámbito local se distribuye el porcentaje identificado en el paso 5 de conformidad con el artículo 218, numeral 2, inciso b) del RF.</a:t>
          </a:r>
        </a:p>
        <a:p>
          <a:r>
            <a:rPr lang="en-US" sz="1200">
              <a:solidFill>
                <a:schemeClr val="dk1"/>
              </a:solidFill>
              <a:effectLst/>
              <a:latin typeface="+mn-lt"/>
              <a:ea typeface="+mn-ea"/>
              <a:cs typeface="+mn-cs"/>
            </a:rPr>
            <a:t>Identificación del fundamento legal.</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Respecto al punto 2. En cumplimiento a la normativa expresada en el punto que antecede, se realizó el prorrateo de la propaganda enlistada en el "Anexó Único" de su escrito; calculo que se adjunta en medio magnético (CD) como Anexo 1.</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Por lo que respecta al punto 3 de su escrito y considerando las cifras de los dictámenes INE/CG468/2015 e INE/CG484/2015 referente a la revisión de los informes de ingresos y gastos durante el Proceso Electoral 2014-2015 de los Candidatos a Diputados Federales, así como de los Candidatos Locales del Estado de México respectivamente; se suman los gastos de la propaganda prorrateada en el Anexo 1 a los topes de gastos de campaña de cada uno de los otrora candidatos beneficiados.</a:t>
          </a:r>
          <a:endParaRPr lang="es-MX" sz="1200" b="1"/>
        </a:p>
      </xdr:txBody>
    </xdr:sp>
    <xdr:clientData/>
  </xdr:twoCellAnchor>
  <xdr:twoCellAnchor editAs="oneCell">
    <xdr:from>
      <xdr:col>0</xdr:col>
      <xdr:colOff>495300</xdr:colOff>
      <xdr:row>66</xdr:row>
      <xdr:rowOff>149224</xdr:rowOff>
    </xdr:from>
    <xdr:to>
      <xdr:col>9</xdr:col>
      <xdr:colOff>47625</xdr:colOff>
      <xdr:row>80</xdr:row>
      <xdr:rowOff>63499</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95300" y="12769849"/>
          <a:ext cx="7569200" cy="2581275"/>
        </a:xfrm>
        <a:prstGeom prst="rect">
          <a:avLst/>
        </a:prstGeom>
      </xdr:spPr>
    </xdr:pic>
    <xdr:clientData/>
  </xdr:twoCellAnchor>
  <xdr:twoCellAnchor editAs="oneCell">
    <xdr:from>
      <xdr:col>1</xdr:col>
      <xdr:colOff>501649</xdr:colOff>
      <xdr:row>85</xdr:row>
      <xdr:rowOff>1127125</xdr:rowOff>
    </xdr:from>
    <xdr:to>
      <xdr:col>8</xdr:col>
      <xdr:colOff>6349</xdr:colOff>
      <xdr:row>85</xdr:row>
      <xdr:rowOff>2994025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263649" y="17367250"/>
          <a:ext cx="5997575" cy="186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239182</xdr:colOff>
      <xdr:row>0</xdr:row>
      <xdr:rowOff>177798</xdr:rowOff>
    </xdr:from>
    <xdr:to>
      <xdr:col>1</xdr:col>
      <xdr:colOff>975783</xdr:colOff>
      <xdr:row>4</xdr:row>
      <xdr:rowOff>42518</xdr:rowOff>
    </xdr:to>
    <xdr:pic>
      <xdr:nvPicPr>
        <xdr:cNvPr id="2" name="Imagen 1">
          <a:extLst>
            <a:ext uri="{FF2B5EF4-FFF2-40B4-BE49-F238E27FC236}">
              <a16:creationId xmlns:a16="http://schemas.microsoft.com/office/drawing/2014/main" id="{9B488904-2829-4F72-867F-F9336641F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182" y="177798"/>
          <a:ext cx="1371601" cy="62672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86"/>
  <sheetViews>
    <sheetView tabSelected="1" view="pageBreakPreview" topLeftCell="A55" zoomScale="60" zoomScaleNormal="100" workbookViewId="0">
      <selection activeCell="AF32" sqref="AF32"/>
    </sheetView>
  </sheetViews>
  <sheetFormatPr baseColWidth="10" defaultRowHeight="15" x14ac:dyDescent="0.25"/>
  <cols>
    <col min="4" max="4" width="28.7109375" customWidth="1"/>
  </cols>
  <sheetData>
    <row r="3" spans="1:21" ht="18.75" x14ac:dyDescent="0.25">
      <c r="A3" s="7" t="s">
        <v>55</v>
      </c>
      <c r="B3" s="7"/>
      <c r="C3" s="7"/>
      <c r="D3" s="7"/>
      <c r="E3" s="7"/>
      <c r="F3" s="7"/>
      <c r="G3" s="7"/>
      <c r="N3" s="7" t="s">
        <v>56</v>
      </c>
      <c r="O3" s="7"/>
      <c r="P3" s="7"/>
      <c r="Q3" s="7"/>
      <c r="R3" s="7"/>
      <c r="S3" s="7"/>
      <c r="T3" s="7"/>
      <c r="U3" s="7"/>
    </row>
    <row r="86" ht="256.5" customHeight="1" x14ac:dyDescent="0.25"/>
  </sheetData>
  <mergeCells count="2">
    <mergeCell ref="A3:G3"/>
    <mergeCell ref="N3:U3"/>
  </mergeCells>
  <printOptions horizontalCentered="1"/>
  <pageMargins left="0.11811023622047245" right="0.11811023622047245" top="2.2834645669291338" bottom="0.98425196850393704" header="0.31496062992125984" footer="0.31496062992125984"/>
  <pageSetup paperSize="239" scale="61" orientation="portrait" r:id="rId1"/>
  <rowBreaks count="1" manualBreakCount="1">
    <brk id="55" max="24" man="1"/>
  </rowBreaks>
  <colBreaks count="1" manualBreakCount="1">
    <brk id="11" max="8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tabSelected="1" view="pageBreakPreview" zoomScale="60" zoomScaleNormal="90" workbookViewId="0">
      <pane ySplit="9" topLeftCell="A10" activePane="bottomLeft" state="frozen"/>
      <selection activeCell="AF32" sqref="AF32"/>
      <selection pane="bottomLeft" activeCell="AF32" sqref="AF32"/>
    </sheetView>
  </sheetViews>
  <sheetFormatPr baseColWidth="10" defaultColWidth="15.7109375" defaultRowHeight="12" x14ac:dyDescent="0.2"/>
  <cols>
    <col min="1" max="1" width="9.7109375" style="1" customWidth="1"/>
    <col min="2" max="2" width="21.42578125" style="1" customWidth="1"/>
    <col min="3" max="3" width="30.42578125" style="1" customWidth="1"/>
    <col min="4" max="4" width="17.5703125" style="1" customWidth="1"/>
    <col min="5" max="5" width="21" style="1" customWidth="1"/>
    <col min="6" max="6" width="17.85546875" style="2" customWidth="1"/>
    <col min="7" max="7" width="27.140625" style="1" customWidth="1"/>
    <col min="8" max="8" width="24.7109375" style="1" customWidth="1"/>
    <col min="9" max="9" width="28.5703125" style="1" customWidth="1"/>
    <col min="10" max="10" width="27.5703125" style="1" customWidth="1"/>
    <col min="11" max="11" width="29.5703125" style="1" customWidth="1"/>
    <col min="12" max="16384" width="15.7109375" style="1"/>
  </cols>
  <sheetData>
    <row r="1" spans="1:11" ht="15.6" customHeight="1" x14ac:dyDescent="0.2">
      <c r="C1" s="8" t="s">
        <v>50</v>
      </c>
      <c r="D1" s="6"/>
    </row>
    <row r="2" spans="1:11" ht="15.6" customHeight="1" x14ac:dyDescent="0.2">
      <c r="C2" s="9"/>
      <c r="D2" s="5"/>
    </row>
    <row r="3" spans="1:11" ht="15.6" customHeight="1" x14ac:dyDescent="0.2">
      <c r="C3" s="9"/>
      <c r="D3" s="5"/>
    </row>
    <row r="4" spans="1:11" ht="15.6" customHeight="1" x14ac:dyDescent="0.2">
      <c r="C4" s="9"/>
      <c r="D4" s="5"/>
    </row>
    <row r="5" spans="1:11" ht="15.6" customHeight="1" x14ac:dyDescent="0.2">
      <c r="C5" s="4" t="s">
        <v>48</v>
      </c>
      <c r="D5" s="4"/>
    </row>
    <row r="6" spans="1:11" ht="15.6" customHeight="1" x14ac:dyDescent="0.2">
      <c r="C6" s="4"/>
      <c r="D6" s="4"/>
    </row>
    <row r="7" spans="1:11" ht="52.5" customHeight="1" x14ac:dyDescent="0.2">
      <c r="A7" s="10" t="s">
        <v>36</v>
      </c>
      <c r="B7" s="10" t="s">
        <v>51</v>
      </c>
      <c r="C7" s="10" t="s">
        <v>0</v>
      </c>
      <c r="D7" s="10" t="s">
        <v>52</v>
      </c>
      <c r="E7" s="10" t="s">
        <v>2</v>
      </c>
      <c r="F7" s="11" t="s">
        <v>1</v>
      </c>
      <c r="G7" s="12" t="s">
        <v>44</v>
      </c>
      <c r="H7" s="12" t="s">
        <v>45</v>
      </c>
      <c r="I7" s="12" t="s">
        <v>46</v>
      </c>
      <c r="J7" s="12" t="s">
        <v>43</v>
      </c>
      <c r="K7" s="12" t="s">
        <v>42</v>
      </c>
    </row>
    <row r="8" spans="1:11" ht="43.5" customHeight="1" x14ac:dyDescent="0.2">
      <c r="A8" s="10"/>
      <c r="B8" s="10"/>
      <c r="C8" s="10"/>
      <c r="D8" s="10"/>
      <c r="E8" s="10"/>
      <c r="F8" s="11"/>
      <c r="G8" s="12" t="s">
        <v>38</v>
      </c>
      <c r="H8" s="12" t="s">
        <v>39</v>
      </c>
      <c r="I8" s="12" t="s">
        <v>40</v>
      </c>
      <c r="J8" s="12" t="s">
        <v>41</v>
      </c>
      <c r="K8" s="12" t="s">
        <v>37</v>
      </c>
    </row>
    <row r="9" spans="1:11" ht="30" customHeight="1" x14ac:dyDescent="0.2">
      <c r="A9" s="10"/>
      <c r="B9" s="10"/>
      <c r="C9" s="10"/>
      <c r="D9" s="10"/>
      <c r="E9" s="10"/>
      <c r="F9" s="11"/>
      <c r="G9" s="13">
        <v>1260038.3400000001</v>
      </c>
      <c r="H9" s="13">
        <v>1260038.3400000001</v>
      </c>
      <c r="I9" s="13">
        <v>5879318.5800000001</v>
      </c>
      <c r="J9" s="13">
        <v>6885883.7999999998</v>
      </c>
      <c r="K9" s="13">
        <v>12765202.380000001</v>
      </c>
    </row>
    <row r="10" spans="1:11" ht="57" x14ac:dyDescent="0.2">
      <c r="A10" s="14">
        <v>1</v>
      </c>
      <c r="B10" s="14" t="s">
        <v>3</v>
      </c>
      <c r="C10" s="15" t="s">
        <v>5</v>
      </c>
      <c r="D10" s="14" t="s">
        <v>53</v>
      </c>
      <c r="E10" s="16" t="s">
        <v>4</v>
      </c>
      <c r="F10" s="17">
        <v>875</v>
      </c>
      <c r="G10" s="18"/>
      <c r="H10" s="18"/>
      <c r="I10" s="18"/>
      <c r="J10" s="18"/>
      <c r="K10" s="18">
        <f>F10</f>
        <v>875</v>
      </c>
    </row>
    <row r="11" spans="1:11" ht="42.75" x14ac:dyDescent="0.2">
      <c r="A11" s="19">
        <v>2</v>
      </c>
      <c r="B11" s="20" t="s">
        <v>3</v>
      </c>
      <c r="C11" s="21" t="s">
        <v>6</v>
      </c>
      <c r="D11" s="19" t="s">
        <v>54</v>
      </c>
      <c r="E11" s="15" t="s">
        <v>7</v>
      </c>
      <c r="F11" s="22">
        <v>3150</v>
      </c>
      <c r="G11" s="23">
        <f>(F11*0.5)</f>
        <v>1575</v>
      </c>
      <c r="H11" s="23"/>
      <c r="I11" s="23"/>
      <c r="J11" s="23">
        <f>(F11*0.5)*(J9/(J9+K9))</f>
        <v>551.89147743079104</v>
      </c>
      <c r="K11" s="23">
        <f>(F11*0.5)*(K9/(J9+K9))</f>
        <v>1023.1085225692091</v>
      </c>
    </row>
    <row r="12" spans="1:11" ht="28.5" x14ac:dyDescent="0.2">
      <c r="A12" s="24"/>
      <c r="B12" s="20"/>
      <c r="C12" s="21"/>
      <c r="D12" s="24"/>
      <c r="E12" s="15" t="s">
        <v>8</v>
      </c>
      <c r="F12" s="22"/>
      <c r="G12" s="23"/>
      <c r="H12" s="23"/>
      <c r="I12" s="23"/>
      <c r="J12" s="23"/>
      <c r="K12" s="23"/>
    </row>
    <row r="13" spans="1:11" ht="42.75" x14ac:dyDescent="0.2">
      <c r="A13" s="25"/>
      <c r="B13" s="20"/>
      <c r="C13" s="21"/>
      <c r="D13" s="25"/>
      <c r="E13" s="15" t="s">
        <v>4</v>
      </c>
      <c r="F13" s="22"/>
      <c r="G13" s="23"/>
      <c r="H13" s="23"/>
      <c r="I13" s="23"/>
      <c r="J13" s="23"/>
      <c r="K13" s="23"/>
    </row>
    <row r="14" spans="1:11" ht="42.75" x14ac:dyDescent="0.2">
      <c r="A14" s="19">
        <v>3</v>
      </c>
      <c r="B14" s="20" t="s">
        <v>10</v>
      </c>
      <c r="C14" s="21" t="s">
        <v>11</v>
      </c>
      <c r="D14" s="19" t="s">
        <v>54</v>
      </c>
      <c r="E14" s="16" t="s">
        <v>7</v>
      </c>
      <c r="F14" s="22">
        <v>35000</v>
      </c>
      <c r="G14" s="23">
        <f>F14*0.5</f>
        <v>17500</v>
      </c>
      <c r="H14" s="23"/>
      <c r="I14" s="23">
        <f>(F14*0.5)*(I9/(I9+K9))</f>
        <v>5518.4080819633991</v>
      </c>
      <c r="J14" s="23"/>
      <c r="K14" s="23">
        <f>(F14*0.5)*(K9/(K9+I9))</f>
        <v>11981.5919180366</v>
      </c>
    </row>
    <row r="15" spans="1:11" ht="28.5" x14ac:dyDescent="0.2">
      <c r="A15" s="24"/>
      <c r="B15" s="20"/>
      <c r="C15" s="21"/>
      <c r="D15" s="24"/>
      <c r="E15" s="16" t="s">
        <v>12</v>
      </c>
      <c r="F15" s="22"/>
      <c r="G15" s="23"/>
      <c r="H15" s="23"/>
      <c r="I15" s="23"/>
      <c r="J15" s="23"/>
      <c r="K15" s="23"/>
    </row>
    <row r="16" spans="1:11" ht="42.75" x14ac:dyDescent="0.2">
      <c r="A16" s="25"/>
      <c r="B16" s="20"/>
      <c r="C16" s="21"/>
      <c r="D16" s="25"/>
      <c r="E16" s="16" t="s">
        <v>4</v>
      </c>
      <c r="F16" s="22"/>
      <c r="G16" s="23"/>
      <c r="H16" s="23"/>
      <c r="I16" s="23"/>
      <c r="J16" s="23"/>
      <c r="K16" s="23"/>
    </row>
    <row r="17" spans="1:11" ht="42.75" x14ac:dyDescent="0.2">
      <c r="A17" s="19">
        <v>4</v>
      </c>
      <c r="B17" s="20" t="s">
        <v>13</v>
      </c>
      <c r="C17" s="21" t="s">
        <v>14</v>
      </c>
      <c r="D17" s="19" t="s">
        <v>54</v>
      </c>
      <c r="E17" s="16" t="s">
        <v>7</v>
      </c>
      <c r="F17" s="22">
        <v>20000</v>
      </c>
      <c r="G17" s="23">
        <f>F17*0.5</f>
        <v>10000</v>
      </c>
      <c r="H17" s="23"/>
      <c r="I17" s="23">
        <f>(F17*0.5)*(I9/(I9+K9))</f>
        <v>3153.3760468362284</v>
      </c>
      <c r="J17" s="23"/>
      <c r="K17" s="23">
        <f>(F17*0.5)*(K9/(I9+K9))</f>
        <v>6846.6239531637721</v>
      </c>
    </row>
    <row r="18" spans="1:11" ht="28.5" x14ac:dyDescent="0.2">
      <c r="A18" s="24"/>
      <c r="B18" s="20"/>
      <c r="C18" s="21"/>
      <c r="D18" s="24"/>
      <c r="E18" s="16" t="s">
        <v>12</v>
      </c>
      <c r="F18" s="22"/>
      <c r="G18" s="23"/>
      <c r="H18" s="23"/>
      <c r="I18" s="23"/>
      <c r="J18" s="23"/>
      <c r="K18" s="23"/>
    </row>
    <row r="19" spans="1:11" ht="42.75" x14ac:dyDescent="0.2">
      <c r="A19" s="25"/>
      <c r="B19" s="20"/>
      <c r="C19" s="21"/>
      <c r="D19" s="25"/>
      <c r="E19" s="16" t="s">
        <v>4</v>
      </c>
      <c r="F19" s="22"/>
      <c r="G19" s="23"/>
      <c r="H19" s="23"/>
      <c r="I19" s="23"/>
      <c r="J19" s="23"/>
      <c r="K19" s="23"/>
    </row>
    <row r="20" spans="1:11" ht="42.75" x14ac:dyDescent="0.2">
      <c r="A20" s="19">
        <v>5</v>
      </c>
      <c r="B20" s="20" t="s">
        <v>13</v>
      </c>
      <c r="C20" s="21" t="s">
        <v>15</v>
      </c>
      <c r="D20" s="19" t="s">
        <v>54</v>
      </c>
      <c r="E20" s="16" t="s">
        <v>7</v>
      </c>
      <c r="F20" s="22">
        <v>20000</v>
      </c>
      <c r="G20" s="23">
        <f>F20*0.5</f>
        <v>10000</v>
      </c>
      <c r="H20" s="23"/>
      <c r="I20" s="23"/>
      <c r="J20" s="23">
        <f>(F20*0.5)*(J9/(J9+K9))</f>
        <v>3504.0728725764507</v>
      </c>
      <c r="K20" s="23">
        <f>(F20*0.5)*(K9/(J9+K9))</f>
        <v>6495.9271274235498</v>
      </c>
    </row>
    <row r="21" spans="1:11" ht="28.5" x14ac:dyDescent="0.2">
      <c r="A21" s="24"/>
      <c r="B21" s="20"/>
      <c r="C21" s="21"/>
      <c r="D21" s="24"/>
      <c r="E21" s="16" t="s">
        <v>8</v>
      </c>
      <c r="F21" s="22"/>
      <c r="G21" s="23"/>
      <c r="H21" s="23"/>
      <c r="I21" s="23"/>
      <c r="J21" s="23"/>
      <c r="K21" s="23"/>
    </row>
    <row r="22" spans="1:11" ht="42.75" x14ac:dyDescent="0.2">
      <c r="A22" s="25"/>
      <c r="B22" s="20"/>
      <c r="C22" s="21"/>
      <c r="D22" s="25"/>
      <c r="E22" s="16" t="s">
        <v>4</v>
      </c>
      <c r="F22" s="22"/>
      <c r="G22" s="23"/>
      <c r="H22" s="23"/>
      <c r="I22" s="23"/>
      <c r="J22" s="23"/>
      <c r="K22" s="23"/>
    </row>
    <row r="23" spans="1:11" ht="42.75" x14ac:dyDescent="0.2">
      <c r="A23" s="20" t="s">
        <v>49</v>
      </c>
      <c r="B23" s="20" t="s">
        <v>10</v>
      </c>
      <c r="C23" s="21" t="s">
        <v>16</v>
      </c>
      <c r="D23" s="19" t="s">
        <v>54</v>
      </c>
      <c r="E23" s="16" t="s">
        <v>7</v>
      </c>
      <c r="F23" s="22">
        <v>105000</v>
      </c>
      <c r="G23" s="23">
        <f>F23*0.5</f>
        <v>52500</v>
      </c>
      <c r="H23" s="23"/>
      <c r="I23" s="23">
        <f>(F23*0.5)*(I9/(I9+K9))</f>
        <v>16555.224245890196</v>
      </c>
      <c r="J23" s="23"/>
      <c r="K23" s="23">
        <f>(F23*0.5)*(K9/(I9+K9))</f>
        <v>35944.775754109804</v>
      </c>
    </row>
    <row r="24" spans="1:11" ht="28.5" x14ac:dyDescent="0.2">
      <c r="A24" s="20"/>
      <c r="B24" s="20"/>
      <c r="C24" s="21"/>
      <c r="D24" s="24"/>
      <c r="E24" s="16" t="s">
        <v>12</v>
      </c>
      <c r="F24" s="22"/>
      <c r="G24" s="23"/>
      <c r="H24" s="23"/>
      <c r="I24" s="23"/>
      <c r="J24" s="23"/>
      <c r="K24" s="23"/>
    </row>
    <row r="25" spans="1:11" ht="42.75" x14ac:dyDescent="0.2">
      <c r="A25" s="20"/>
      <c r="B25" s="20"/>
      <c r="C25" s="21"/>
      <c r="D25" s="25"/>
      <c r="E25" s="16" t="s">
        <v>4</v>
      </c>
      <c r="F25" s="22"/>
      <c r="G25" s="23"/>
      <c r="H25" s="23"/>
      <c r="I25" s="23"/>
      <c r="J25" s="23"/>
      <c r="K25" s="23"/>
    </row>
    <row r="26" spans="1:11" ht="42.75" x14ac:dyDescent="0.2">
      <c r="A26" s="20">
        <v>9</v>
      </c>
      <c r="B26" s="20" t="s">
        <v>10</v>
      </c>
      <c r="C26" s="21" t="s">
        <v>17</v>
      </c>
      <c r="D26" s="19" t="s">
        <v>54</v>
      </c>
      <c r="E26" s="16" t="s">
        <v>7</v>
      </c>
      <c r="F26" s="22">
        <v>35000</v>
      </c>
      <c r="G26" s="23">
        <f>(F26*0.5)</f>
        <v>17500</v>
      </c>
      <c r="H26" s="23"/>
      <c r="I26" s="23">
        <f>(F26*0.5)*(I9/(I9+K9))</f>
        <v>5518.4080819633991</v>
      </c>
      <c r="J26" s="23"/>
      <c r="K26" s="23">
        <f>(F26*0.5)*(K9/(I9+K9))</f>
        <v>11981.5919180366</v>
      </c>
    </row>
    <row r="27" spans="1:11" ht="28.5" x14ac:dyDescent="0.2">
      <c r="A27" s="20"/>
      <c r="B27" s="20"/>
      <c r="C27" s="21"/>
      <c r="D27" s="24"/>
      <c r="E27" s="16" t="s">
        <v>12</v>
      </c>
      <c r="F27" s="22"/>
      <c r="G27" s="23"/>
      <c r="H27" s="23"/>
      <c r="I27" s="23"/>
      <c r="J27" s="23"/>
      <c r="K27" s="23"/>
    </row>
    <row r="28" spans="1:11" ht="42.75" x14ac:dyDescent="0.2">
      <c r="A28" s="20"/>
      <c r="B28" s="20"/>
      <c r="C28" s="21"/>
      <c r="D28" s="25"/>
      <c r="E28" s="16" t="s">
        <v>4</v>
      </c>
      <c r="F28" s="22"/>
      <c r="G28" s="23"/>
      <c r="H28" s="23"/>
      <c r="I28" s="23"/>
      <c r="J28" s="23"/>
      <c r="K28" s="23"/>
    </row>
    <row r="29" spans="1:11" ht="42.75" x14ac:dyDescent="0.2">
      <c r="A29" s="20">
        <v>10</v>
      </c>
      <c r="B29" s="20" t="s">
        <v>10</v>
      </c>
      <c r="C29" s="21" t="s">
        <v>18</v>
      </c>
      <c r="D29" s="19" t="s">
        <v>54</v>
      </c>
      <c r="E29" s="16" t="s">
        <v>19</v>
      </c>
      <c r="F29" s="22">
        <v>35000</v>
      </c>
      <c r="G29" s="23">
        <f>(F29*0.5)</f>
        <v>17500</v>
      </c>
      <c r="H29" s="23"/>
      <c r="I29" s="23">
        <f>(F29*0.5)*(I9/(I9+K9))</f>
        <v>5518.4080819633991</v>
      </c>
      <c r="J29" s="23"/>
      <c r="K29" s="23">
        <f>(F29*0.5)*(K9/(I9+K9))</f>
        <v>11981.5919180366</v>
      </c>
    </row>
    <row r="30" spans="1:11" ht="28.5" x14ac:dyDescent="0.2">
      <c r="A30" s="20"/>
      <c r="B30" s="20"/>
      <c r="C30" s="21"/>
      <c r="D30" s="24"/>
      <c r="E30" s="16" t="s">
        <v>12</v>
      </c>
      <c r="F30" s="22"/>
      <c r="G30" s="23"/>
      <c r="H30" s="23"/>
      <c r="I30" s="23"/>
      <c r="J30" s="23"/>
      <c r="K30" s="23"/>
    </row>
    <row r="31" spans="1:11" ht="42.75" x14ac:dyDescent="0.2">
      <c r="A31" s="20"/>
      <c r="B31" s="20"/>
      <c r="C31" s="21"/>
      <c r="D31" s="25"/>
      <c r="E31" s="16" t="s">
        <v>4</v>
      </c>
      <c r="F31" s="22"/>
      <c r="G31" s="23"/>
      <c r="H31" s="23"/>
      <c r="I31" s="23"/>
      <c r="J31" s="23"/>
      <c r="K31" s="23"/>
    </row>
    <row r="32" spans="1:11" ht="42.75" x14ac:dyDescent="0.2">
      <c r="A32" s="20">
        <v>11</v>
      </c>
      <c r="B32" s="20" t="s">
        <v>10</v>
      </c>
      <c r="C32" s="21" t="s">
        <v>20</v>
      </c>
      <c r="D32" s="19" t="s">
        <v>54</v>
      </c>
      <c r="E32" s="16" t="s">
        <v>7</v>
      </c>
      <c r="F32" s="22">
        <v>35000</v>
      </c>
      <c r="G32" s="23">
        <f>F32*0.5</f>
        <v>17500</v>
      </c>
      <c r="H32" s="23"/>
      <c r="I32" s="23">
        <f>(F32*0.5)*(I9/(I9+K9))</f>
        <v>5518.4080819633991</v>
      </c>
      <c r="J32" s="23"/>
      <c r="K32" s="23">
        <f>(F32*0.5)*(K9/(I9+K9))</f>
        <v>11981.5919180366</v>
      </c>
    </row>
    <row r="33" spans="1:11" ht="28.5" x14ac:dyDescent="0.2">
      <c r="A33" s="20"/>
      <c r="B33" s="20"/>
      <c r="C33" s="21"/>
      <c r="D33" s="24"/>
      <c r="E33" s="16" t="s">
        <v>12</v>
      </c>
      <c r="F33" s="22"/>
      <c r="G33" s="23"/>
      <c r="H33" s="23"/>
      <c r="I33" s="23"/>
      <c r="J33" s="23"/>
      <c r="K33" s="23"/>
    </row>
    <row r="34" spans="1:11" ht="42.75" x14ac:dyDescent="0.2">
      <c r="A34" s="20"/>
      <c r="B34" s="20"/>
      <c r="C34" s="21"/>
      <c r="D34" s="25"/>
      <c r="E34" s="16" t="s">
        <v>4</v>
      </c>
      <c r="F34" s="22"/>
      <c r="G34" s="23"/>
      <c r="H34" s="23"/>
      <c r="I34" s="23"/>
      <c r="J34" s="23"/>
      <c r="K34" s="23"/>
    </row>
    <row r="35" spans="1:11" ht="42.75" x14ac:dyDescent="0.2">
      <c r="A35" s="20">
        <v>12</v>
      </c>
      <c r="B35" s="20" t="s">
        <v>10</v>
      </c>
      <c r="C35" s="21" t="s">
        <v>21</v>
      </c>
      <c r="D35" s="19" t="s">
        <v>54</v>
      </c>
      <c r="E35" s="16" t="s">
        <v>7</v>
      </c>
      <c r="F35" s="22">
        <v>35000</v>
      </c>
      <c r="G35" s="23">
        <f>F35*0.5</f>
        <v>17500</v>
      </c>
      <c r="H35" s="23"/>
      <c r="I35" s="23">
        <f>(F35*0.5)*(I9/(I9+K9))</f>
        <v>5518.4080819633991</v>
      </c>
      <c r="J35" s="23"/>
      <c r="K35" s="23">
        <f>(F35*0.5)*(K9/(I9+K9))</f>
        <v>11981.5919180366</v>
      </c>
    </row>
    <row r="36" spans="1:11" ht="28.5" x14ac:dyDescent="0.2">
      <c r="A36" s="20"/>
      <c r="B36" s="20"/>
      <c r="C36" s="21"/>
      <c r="D36" s="24"/>
      <c r="E36" s="16" t="s">
        <v>12</v>
      </c>
      <c r="F36" s="22"/>
      <c r="G36" s="23"/>
      <c r="H36" s="23"/>
      <c r="I36" s="23"/>
      <c r="J36" s="23"/>
      <c r="K36" s="23"/>
    </row>
    <row r="37" spans="1:11" ht="42.75" x14ac:dyDescent="0.2">
      <c r="A37" s="20"/>
      <c r="B37" s="20"/>
      <c r="C37" s="21"/>
      <c r="D37" s="25"/>
      <c r="E37" s="16" t="s">
        <v>4</v>
      </c>
      <c r="F37" s="22"/>
      <c r="G37" s="23"/>
      <c r="H37" s="23"/>
      <c r="I37" s="23"/>
      <c r="J37" s="23"/>
      <c r="K37" s="23"/>
    </row>
    <row r="38" spans="1:11" ht="42.75" x14ac:dyDescent="0.2">
      <c r="A38" s="20">
        <v>13</v>
      </c>
      <c r="B38" s="20" t="s">
        <v>10</v>
      </c>
      <c r="C38" s="21" t="s">
        <v>22</v>
      </c>
      <c r="D38" s="19" t="s">
        <v>54</v>
      </c>
      <c r="E38" s="16" t="s">
        <v>19</v>
      </c>
      <c r="F38" s="22">
        <v>35000</v>
      </c>
      <c r="G38" s="23">
        <f>F38*0.5</f>
        <v>17500</v>
      </c>
      <c r="H38" s="23"/>
      <c r="I38" s="23">
        <f>(F38*0.5)*(I9/(I9+K9))</f>
        <v>5518.4080819633991</v>
      </c>
      <c r="J38" s="23"/>
      <c r="K38" s="23">
        <f>(F38*0.5)*(K9/(I9+K9))</f>
        <v>11981.5919180366</v>
      </c>
    </row>
    <row r="39" spans="1:11" ht="28.5" x14ac:dyDescent="0.2">
      <c r="A39" s="20"/>
      <c r="B39" s="20"/>
      <c r="C39" s="21"/>
      <c r="D39" s="24"/>
      <c r="E39" s="16" t="s">
        <v>12</v>
      </c>
      <c r="F39" s="22"/>
      <c r="G39" s="23"/>
      <c r="H39" s="23"/>
      <c r="I39" s="23"/>
      <c r="J39" s="23"/>
      <c r="K39" s="23"/>
    </row>
    <row r="40" spans="1:11" ht="42.75" x14ac:dyDescent="0.2">
      <c r="A40" s="20"/>
      <c r="B40" s="20"/>
      <c r="C40" s="21"/>
      <c r="D40" s="25"/>
      <c r="E40" s="16" t="s">
        <v>4</v>
      </c>
      <c r="F40" s="22"/>
      <c r="G40" s="23"/>
      <c r="H40" s="23"/>
      <c r="I40" s="23"/>
      <c r="J40" s="23"/>
      <c r="K40" s="23"/>
    </row>
    <row r="41" spans="1:11" ht="42.75" x14ac:dyDescent="0.2">
      <c r="A41" s="20">
        <v>14</v>
      </c>
      <c r="B41" s="20" t="s">
        <v>23</v>
      </c>
      <c r="C41" s="21" t="s">
        <v>24</v>
      </c>
      <c r="D41" s="19" t="s">
        <v>54</v>
      </c>
      <c r="E41" s="16" t="s">
        <v>7</v>
      </c>
      <c r="F41" s="22">
        <v>5343</v>
      </c>
      <c r="G41" s="23">
        <f>F41*0.5</f>
        <v>2671.5</v>
      </c>
      <c r="H41" s="23"/>
      <c r="I41" s="23">
        <f>(F41*0.5)*(I9/(I9+K9))</f>
        <v>842.42441091229841</v>
      </c>
      <c r="J41" s="23"/>
      <c r="K41" s="23">
        <f>(F41*0.5)*(K9/(I9+K9))</f>
        <v>1829.0755890877017</v>
      </c>
    </row>
    <row r="42" spans="1:11" ht="28.5" x14ac:dyDescent="0.2">
      <c r="A42" s="20"/>
      <c r="B42" s="20"/>
      <c r="C42" s="21"/>
      <c r="D42" s="24"/>
      <c r="E42" s="16" t="s">
        <v>12</v>
      </c>
      <c r="F42" s="22"/>
      <c r="G42" s="23"/>
      <c r="H42" s="23"/>
      <c r="I42" s="23"/>
      <c r="J42" s="23"/>
      <c r="K42" s="23"/>
    </row>
    <row r="43" spans="1:11" ht="42.75" x14ac:dyDescent="0.2">
      <c r="A43" s="20"/>
      <c r="B43" s="20"/>
      <c r="C43" s="21"/>
      <c r="D43" s="25"/>
      <c r="E43" s="16" t="s">
        <v>4</v>
      </c>
      <c r="F43" s="22"/>
      <c r="G43" s="23"/>
      <c r="H43" s="23"/>
      <c r="I43" s="23"/>
      <c r="J43" s="23"/>
      <c r="K43" s="23"/>
    </row>
    <row r="44" spans="1:11" ht="42.75" x14ac:dyDescent="0.2">
      <c r="A44" s="20">
        <v>15</v>
      </c>
      <c r="B44" s="20" t="s">
        <v>10</v>
      </c>
      <c r="C44" s="21" t="s">
        <v>25</v>
      </c>
      <c r="D44" s="19" t="s">
        <v>54</v>
      </c>
      <c r="E44" s="16" t="s">
        <v>19</v>
      </c>
      <c r="F44" s="22">
        <v>35000</v>
      </c>
      <c r="G44" s="23">
        <f>F44*0.5</f>
        <v>17500</v>
      </c>
      <c r="H44" s="23"/>
      <c r="I44" s="23">
        <f>(F44*0.5)*(I9/(I9+K9))</f>
        <v>5518.4080819633991</v>
      </c>
      <c r="J44" s="23"/>
      <c r="K44" s="23">
        <f>(F44*0.5)*(K9/(I9+K9))</f>
        <v>11981.5919180366</v>
      </c>
    </row>
    <row r="45" spans="1:11" ht="28.5" x14ac:dyDescent="0.2">
      <c r="A45" s="20"/>
      <c r="B45" s="20"/>
      <c r="C45" s="21"/>
      <c r="D45" s="24"/>
      <c r="E45" s="16" t="s">
        <v>12</v>
      </c>
      <c r="F45" s="22"/>
      <c r="G45" s="23"/>
      <c r="H45" s="23"/>
      <c r="I45" s="23"/>
      <c r="J45" s="23"/>
      <c r="K45" s="23"/>
    </row>
    <row r="46" spans="1:11" ht="42.75" x14ac:dyDescent="0.2">
      <c r="A46" s="20"/>
      <c r="B46" s="20"/>
      <c r="C46" s="21"/>
      <c r="D46" s="25"/>
      <c r="E46" s="16" t="s">
        <v>4</v>
      </c>
      <c r="F46" s="22"/>
      <c r="G46" s="23"/>
      <c r="H46" s="23"/>
      <c r="I46" s="23"/>
      <c r="J46" s="23"/>
      <c r="K46" s="23"/>
    </row>
    <row r="47" spans="1:11" ht="42.75" x14ac:dyDescent="0.2">
      <c r="A47" s="20">
        <v>16</v>
      </c>
      <c r="B47" s="20" t="s">
        <v>10</v>
      </c>
      <c r="C47" s="21" t="s">
        <v>26</v>
      </c>
      <c r="D47" s="19" t="s">
        <v>54</v>
      </c>
      <c r="E47" s="16" t="s">
        <v>19</v>
      </c>
      <c r="F47" s="22">
        <v>35000</v>
      </c>
      <c r="G47" s="23">
        <f>F47*0.5</f>
        <v>17500</v>
      </c>
      <c r="H47" s="23"/>
      <c r="I47" s="23">
        <f>(F47*0.5)*(I9/(I9+K9))</f>
        <v>5518.4080819633991</v>
      </c>
      <c r="J47" s="23"/>
      <c r="K47" s="23">
        <f>(F47*0.5)*(K9/(I9+K9))</f>
        <v>11981.5919180366</v>
      </c>
    </row>
    <row r="48" spans="1:11" ht="28.5" x14ac:dyDescent="0.2">
      <c r="A48" s="20"/>
      <c r="B48" s="20"/>
      <c r="C48" s="21"/>
      <c r="D48" s="24"/>
      <c r="E48" s="16" t="s">
        <v>12</v>
      </c>
      <c r="F48" s="22"/>
      <c r="G48" s="23"/>
      <c r="H48" s="23"/>
      <c r="I48" s="23"/>
      <c r="J48" s="23"/>
      <c r="K48" s="23"/>
    </row>
    <row r="49" spans="1:11" ht="42.75" x14ac:dyDescent="0.2">
      <c r="A49" s="20"/>
      <c r="B49" s="20"/>
      <c r="C49" s="21"/>
      <c r="D49" s="25"/>
      <c r="E49" s="16" t="s">
        <v>9</v>
      </c>
      <c r="F49" s="22"/>
      <c r="G49" s="23"/>
      <c r="H49" s="23"/>
      <c r="I49" s="23"/>
      <c r="J49" s="23"/>
      <c r="K49" s="23"/>
    </row>
    <row r="50" spans="1:11" ht="42.75" x14ac:dyDescent="0.2">
      <c r="A50" s="20">
        <v>17</v>
      </c>
      <c r="B50" s="20" t="s">
        <v>10</v>
      </c>
      <c r="C50" s="21" t="s">
        <v>27</v>
      </c>
      <c r="D50" s="19" t="s">
        <v>54</v>
      </c>
      <c r="E50" s="16" t="s">
        <v>19</v>
      </c>
      <c r="F50" s="22">
        <v>35000</v>
      </c>
      <c r="G50" s="23">
        <f>F50*0.5</f>
        <v>17500</v>
      </c>
      <c r="H50" s="23"/>
      <c r="I50" s="23"/>
      <c r="J50" s="23">
        <f>(F50*0.5)*(J9/(J9+K9))</f>
        <v>6132.127527008789</v>
      </c>
      <c r="K50" s="23">
        <f>(F50*0.5)*(K9/(J9+K9))</f>
        <v>11367.872472991212</v>
      </c>
    </row>
    <row r="51" spans="1:11" ht="28.5" x14ac:dyDescent="0.2">
      <c r="A51" s="20"/>
      <c r="B51" s="20"/>
      <c r="C51" s="21"/>
      <c r="D51" s="24"/>
      <c r="E51" s="16" t="s">
        <v>28</v>
      </c>
      <c r="F51" s="22"/>
      <c r="G51" s="23"/>
      <c r="H51" s="23"/>
      <c r="I51" s="23"/>
      <c r="J51" s="23"/>
      <c r="K51" s="23"/>
    </row>
    <row r="52" spans="1:11" ht="42.75" x14ac:dyDescent="0.2">
      <c r="A52" s="20"/>
      <c r="B52" s="20"/>
      <c r="C52" s="21"/>
      <c r="D52" s="25"/>
      <c r="E52" s="16" t="s">
        <v>9</v>
      </c>
      <c r="F52" s="22"/>
      <c r="G52" s="23"/>
      <c r="H52" s="23"/>
      <c r="I52" s="23"/>
      <c r="J52" s="23"/>
      <c r="K52" s="23"/>
    </row>
    <row r="53" spans="1:11" ht="42.75" x14ac:dyDescent="0.2">
      <c r="A53" s="20">
        <v>18</v>
      </c>
      <c r="B53" s="20" t="s">
        <v>10</v>
      </c>
      <c r="C53" s="21" t="s">
        <v>29</v>
      </c>
      <c r="D53" s="19" t="s">
        <v>54</v>
      </c>
      <c r="E53" s="16" t="s">
        <v>19</v>
      </c>
      <c r="F53" s="22">
        <v>35000</v>
      </c>
      <c r="G53" s="23">
        <f>F53*0.5</f>
        <v>17500</v>
      </c>
      <c r="H53" s="23"/>
      <c r="I53" s="23"/>
      <c r="J53" s="23">
        <f>(F53*0.5)*(J9/(J9+K9))</f>
        <v>6132.127527008789</v>
      </c>
      <c r="K53" s="23">
        <f>(F53*0.5)*(K9/(J9+K9))</f>
        <v>11367.872472991212</v>
      </c>
    </row>
    <row r="54" spans="1:11" ht="28.5" x14ac:dyDescent="0.2">
      <c r="A54" s="20"/>
      <c r="B54" s="20"/>
      <c r="C54" s="21"/>
      <c r="D54" s="24"/>
      <c r="E54" s="16" t="s">
        <v>28</v>
      </c>
      <c r="F54" s="22"/>
      <c r="G54" s="23"/>
      <c r="H54" s="23"/>
      <c r="I54" s="23"/>
      <c r="J54" s="23"/>
      <c r="K54" s="23"/>
    </row>
    <row r="55" spans="1:11" ht="42.75" x14ac:dyDescent="0.2">
      <c r="A55" s="20"/>
      <c r="B55" s="20"/>
      <c r="C55" s="21"/>
      <c r="D55" s="25"/>
      <c r="E55" s="16" t="s">
        <v>9</v>
      </c>
      <c r="F55" s="22"/>
      <c r="G55" s="23"/>
      <c r="H55" s="23"/>
      <c r="I55" s="23"/>
      <c r="J55" s="23"/>
      <c r="K55" s="23"/>
    </row>
    <row r="56" spans="1:11" ht="42.75" x14ac:dyDescent="0.2">
      <c r="A56" s="20">
        <v>19</v>
      </c>
      <c r="B56" s="20" t="s">
        <v>10</v>
      </c>
      <c r="C56" s="21" t="s">
        <v>30</v>
      </c>
      <c r="D56" s="19" t="s">
        <v>54</v>
      </c>
      <c r="E56" s="16" t="s">
        <v>19</v>
      </c>
      <c r="F56" s="22">
        <v>35000</v>
      </c>
      <c r="G56" s="23">
        <f>F56*0.5</f>
        <v>17500</v>
      </c>
      <c r="H56" s="23"/>
      <c r="I56" s="23">
        <f>(F56*0.5)*(I9/(I9+K9))</f>
        <v>5518.4080819633991</v>
      </c>
      <c r="J56" s="23"/>
      <c r="K56" s="23">
        <f>(F56*0.5)*(K9/(I9+K9))</f>
        <v>11981.5919180366</v>
      </c>
    </row>
    <row r="57" spans="1:11" ht="28.5" x14ac:dyDescent="0.2">
      <c r="A57" s="20"/>
      <c r="B57" s="20"/>
      <c r="C57" s="21"/>
      <c r="D57" s="24"/>
      <c r="E57" s="16" t="s">
        <v>12</v>
      </c>
      <c r="F57" s="22"/>
      <c r="G57" s="23"/>
      <c r="H57" s="23"/>
      <c r="I57" s="23"/>
      <c r="J57" s="23"/>
      <c r="K57" s="23"/>
    </row>
    <row r="58" spans="1:11" ht="42.75" x14ac:dyDescent="0.2">
      <c r="A58" s="20"/>
      <c r="B58" s="20"/>
      <c r="C58" s="21"/>
      <c r="D58" s="25"/>
      <c r="E58" s="16" t="s">
        <v>9</v>
      </c>
      <c r="F58" s="22"/>
      <c r="G58" s="23"/>
      <c r="H58" s="23"/>
      <c r="I58" s="23"/>
      <c r="J58" s="23"/>
      <c r="K58" s="23"/>
    </row>
    <row r="59" spans="1:11" ht="42.75" x14ac:dyDescent="0.2">
      <c r="A59" s="20">
        <v>20</v>
      </c>
      <c r="B59" s="20" t="s">
        <v>10</v>
      </c>
      <c r="C59" s="21" t="s">
        <v>31</v>
      </c>
      <c r="D59" s="19" t="s">
        <v>54</v>
      </c>
      <c r="E59" s="16" t="s">
        <v>32</v>
      </c>
      <c r="F59" s="22">
        <v>35000</v>
      </c>
      <c r="G59" s="23"/>
      <c r="H59" s="23">
        <f>F59*0.5</f>
        <v>17500</v>
      </c>
      <c r="I59" s="23">
        <f>(F59*0.5)*(I9/(I9+K9))</f>
        <v>5518.4080819633991</v>
      </c>
      <c r="J59" s="23"/>
      <c r="K59" s="23">
        <f>(F59*0.5)*(K9/(I9+K9))</f>
        <v>11981.5919180366</v>
      </c>
    </row>
    <row r="60" spans="1:11" ht="28.5" x14ac:dyDescent="0.2">
      <c r="A60" s="20"/>
      <c r="B60" s="20"/>
      <c r="C60" s="21"/>
      <c r="D60" s="24"/>
      <c r="E60" s="16" t="s">
        <v>12</v>
      </c>
      <c r="F60" s="22"/>
      <c r="G60" s="23"/>
      <c r="H60" s="23"/>
      <c r="I60" s="23"/>
      <c r="J60" s="23"/>
      <c r="K60" s="23"/>
    </row>
    <row r="61" spans="1:11" ht="42.75" x14ac:dyDescent="0.2">
      <c r="A61" s="20"/>
      <c r="B61" s="20"/>
      <c r="C61" s="21"/>
      <c r="D61" s="25"/>
      <c r="E61" s="16" t="s">
        <v>9</v>
      </c>
      <c r="F61" s="22"/>
      <c r="G61" s="23"/>
      <c r="H61" s="23"/>
      <c r="I61" s="23"/>
      <c r="J61" s="23"/>
      <c r="K61" s="23"/>
    </row>
    <row r="62" spans="1:11" ht="42.75" x14ac:dyDescent="0.2">
      <c r="A62" s="14">
        <v>21</v>
      </c>
      <c r="B62" s="14" t="s">
        <v>33</v>
      </c>
      <c r="C62" s="15" t="s">
        <v>34</v>
      </c>
      <c r="D62" s="14" t="s">
        <v>53</v>
      </c>
      <c r="E62" s="16" t="s">
        <v>9</v>
      </c>
      <c r="F62" s="17">
        <v>225</v>
      </c>
      <c r="G62" s="18"/>
      <c r="H62" s="18"/>
      <c r="I62" s="18"/>
      <c r="J62" s="18"/>
      <c r="K62" s="18">
        <f>F62</f>
        <v>225</v>
      </c>
    </row>
    <row r="63" spans="1:11" ht="42.75" x14ac:dyDescent="0.2">
      <c r="A63" s="14">
        <v>22</v>
      </c>
      <c r="B63" s="14" t="s">
        <v>33</v>
      </c>
      <c r="C63" s="15" t="s">
        <v>35</v>
      </c>
      <c r="D63" s="14" t="s">
        <v>53</v>
      </c>
      <c r="E63" s="16" t="s">
        <v>9</v>
      </c>
      <c r="F63" s="17">
        <v>225</v>
      </c>
      <c r="G63" s="18"/>
      <c r="H63" s="18"/>
      <c r="I63" s="18"/>
      <c r="J63" s="18"/>
      <c r="K63" s="18">
        <f>F63</f>
        <v>225</v>
      </c>
    </row>
    <row r="64" spans="1:11" s="3" customFormat="1" ht="15" customHeight="1" x14ac:dyDescent="0.25">
      <c r="A64" s="26"/>
      <c r="B64" s="27"/>
      <c r="C64" s="27"/>
      <c r="D64" s="27"/>
      <c r="E64" s="28" t="s">
        <v>47</v>
      </c>
      <c r="F64" s="29">
        <f t="shared" ref="F64:K64" si="0">SUM(F10:F63)</f>
        <v>574818</v>
      </c>
      <c r="G64" s="30">
        <f t="shared" si="0"/>
        <v>269246.5</v>
      </c>
      <c r="H64" s="30">
        <f t="shared" si="0"/>
        <v>17500</v>
      </c>
      <c r="I64" s="30">
        <f t="shared" si="0"/>
        <v>75735.105523272694</v>
      </c>
      <c r="J64" s="30">
        <f t="shared" si="0"/>
        <v>16320.219404024821</v>
      </c>
      <c r="K64" s="30">
        <f t="shared" si="0"/>
        <v>196016.17507270246</v>
      </c>
    </row>
  </sheetData>
  <autoFilter ref="A7:D64"/>
  <mergeCells count="177">
    <mergeCell ref="G59:G61"/>
    <mergeCell ref="H59:H61"/>
    <mergeCell ref="I59:I61"/>
    <mergeCell ref="J59:J61"/>
    <mergeCell ref="K59:K61"/>
    <mergeCell ref="G53:G55"/>
    <mergeCell ref="H53:H55"/>
    <mergeCell ref="I53:I55"/>
    <mergeCell ref="J53:J55"/>
    <mergeCell ref="K53:K55"/>
    <mergeCell ref="G56:G58"/>
    <mergeCell ref="H56:H58"/>
    <mergeCell ref="I56:I58"/>
    <mergeCell ref="J56:J58"/>
    <mergeCell ref="K56:K58"/>
    <mergeCell ref="G47:G49"/>
    <mergeCell ref="H47:H49"/>
    <mergeCell ref="I47:I49"/>
    <mergeCell ref="J47:J49"/>
    <mergeCell ref="K47:K49"/>
    <mergeCell ref="G50:G52"/>
    <mergeCell ref="H50:H52"/>
    <mergeCell ref="I50:I52"/>
    <mergeCell ref="J50:J52"/>
    <mergeCell ref="K50:K52"/>
    <mergeCell ref="G41:G43"/>
    <mergeCell ref="H41:H43"/>
    <mergeCell ref="I41:I43"/>
    <mergeCell ref="J41:J43"/>
    <mergeCell ref="K41:K43"/>
    <mergeCell ref="G44:G46"/>
    <mergeCell ref="H44:H46"/>
    <mergeCell ref="I44:I46"/>
    <mergeCell ref="J44:J46"/>
    <mergeCell ref="K44:K46"/>
    <mergeCell ref="G35:G37"/>
    <mergeCell ref="H35:H37"/>
    <mergeCell ref="I35:I37"/>
    <mergeCell ref="J35:J37"/>
    <mergeCell ref="K35:K37"/>
    <mergeCell ref="G38:G40"/>
    <mergeCell ref="H38:H40"/>
    <mergeCell ref="I38:I40"/>
    <mergeCell ref="J38:J40"/>
    <mergeCell ref="K38:K40"/>
    <mergeCell ref="G29:G31"/>
    <mergeCell ref="H29:H31"/>
    <mergeCell ref="I29:I31"/>
    <mergeCell ref="J29:J31"/>
    <mergeCell ref="K29:K31"/>
    <mergeCell ref="G32:G34"/>
    <mergeCell ref="H32:H34"/>
    <mergeCell ref="I32:I34"/>
    <mergeCell ref="J32:J34"/>
    <mergeCell ref="K32:K34"/>
    <mergeCell ref="G23:G25"/>
    <mergeCell ref="H23:H25"/>
    <mergeCell ref="I23:I25"/>
    <mergeCell ref="J23:J25"/>
    <mergeCell ref="K23:K25"/>
    <mergeCell ref="G26:G28"/>
    <mergeCell ref="H26:H28"/>
    <mergeCell ref="I26:I28"/>
    <mergeCell ref="J26:J28"/>
    <mergeCell ref="K26:K28"/>
    <mergeCell ref="G17:G19"/>
    <mergeCell ref="H17:H19"/>
    <mergeCell ref="I17:I19"/>
    <mergeCell ref="J17:J19"/>
    <mergeCell ref="K17:K19"/>
    <mergeCell ref="G20:G22"/>
    <mergeCell ref="H20:H22"/>
    <mergeCell ref="I20:I22"/>
    <mergeCell ref="J20:J22"/>
    <mergeCell ref="K20:K22"/>
    <mergeCell ref="G11:G13"/>
    <mergeCell ref="H11:H13"/>
    <mergeCell ref="I11:I13"/>
    <mergeCell ref="J11:J13"/>
    <mergeCell ref="K11:K13"/>
    <mergeCell ref="G14:G16"/>
    <mergeCell ref="H14:H16"/>
    <mergeCell ref="I14:I16"/>
    <mergeCell ref="J14:J16"/>
    <mergeCell ref="K14:K16"/>
    <mergeCell ref="A59:A61"/>
    <mergeCell ref="B59:B61"/>
    <mergeCell ref="C59:C61"/>
    <mergeCell ref="F59:F61"/>
    <mergeCell ref="F23:F25"/>
    <mergeCell ref="A7:A9"/>
    <mergeCell ref="B7:B9"/>
    <mergeCell ref="C7:C9"/>
    <mergeCell ref="E7:E9"/>
    <mergeCell ref="F7:F9"/>
    <mergeCell ref="A53:A55"/>
    <mergeCell ref="B53:B55"/>
    <mergeCell ref="C53:C55"/>
    <mergeCell ref="F53:F55"/>
    <mergeCell ref="A56:A58"/>
    <mergeCell ref="B56:B58"/>
    <mergeCell ref="C56:C58"/>
    <mergeCell ref="F56:F58"/>
    <mergeCell ref="A47:A49"/>
    <mergeCell ref="B47:B49"/>
    <mergeCell ref="C47:C49"/>
    <mergeCell ref="F47:F49"/>
    <mergeCell ref="A50:A52"/>
    <mergeCell ref="B50:B52"/>
    <mergeCell ref="F50:F52"/>
    <mergeCell ref="A41:A43"/>
    <mergeCell ref="B41:B43"/>
    <mergeCell ref="C41:C43"/>
    <mergeCell ref="F41:F43"/>
    <mergeCell ref="A44:A46"/>
    <mergeCell ref="B44:B46"/>
    <mergeCell ref="C44:C46"/>
    <mergeCell ref="F44:F46"/>
    <mergeCell ref="D41:D43"/>
    <mergeCell ref="D44:D46"/>
    <mergeCell ref="D47:D49"/>
    <mergeCell ref="D50:D52"/>
    <mergeCell ref="A35:A37"/>
    <mergeCell ref="B35:B37"/>
    <mergeCell ref="C35:C37"/>
    <mergeCell ref="F35:F37"/>
    <mergeCell ref="A38:A40"/>
    <mergeCell ref="B38:B40"/>
    <mergeCell ref="C38:C40"/>
    <mergeCell ref="F38:F40"/>
    <mergeCell ref="F26:F28"/>
    <mergeCell ref="A29:A31"/>
    <mergeCell ref="B29:B31"/>
    <mergeCell ref="C29:C31"/>
    <mergeCell ref="F29:F31"/>
    <mergeCell ref="A32:A34"/>
    <mergeCell ref="B32:B34"/>
    <mergeCell ref="C32:C34"/>
    <mergeCell ref="F32:F34"/>
    <mergeCell ref="D32:D34"/>
    <mergeCell ref="D35:D37"/>
    <mergeCell ref="D38:D40"/>
    <mergeCell ref="A23:A25"/>
    <mergeCell ref="B23:B25"/>
    <mergeCell ref="C23:C25"/>
    <mergeCell ref="A26:A28"/>
    <mergeCell ref="B26:B28"/>
    <mergeCell ref="C26:C28"/>
    <mergeCell ref="A17:A19"/>
    <mergeCell ref="B17:B19"/>
    <mergeCell ref="C17:C19"/>
    <mergeCell ref="F17:F19"/>
    <mergeCell ref="A20:A22"/>
    <mergeCell ref="B20:B22"/>
    <mergeCell ref="C20:C22"/>
    <mergeCell ref="F20:F22"/>
    <mergeCell ref="A11:A13"/>
    <mergeCell ref="B11:B13"/>
    <mergeCell ref="C11:C13"/>
    <mergeCell ref="F11:F13"/>
    <mergeCell ref="A14:A16"/>
    <mergeCell ref="B14:B16"/>
    <mergeCell ref="C14:C16"/>
    <mergeCell ref="F14:F16"/>
    <mergeCell ref="D53:D55"/>
    <mergeCell ref="D56:D58"/>
    <mergeCell ref="D59:D61"/>
    <mergeCell ref="C1:C4"/>
    <mergeCell ref="D7:D9"/>
    <mergeCell ref="D11:D13"/>
    <mergeCell ref="D14:D16"/>
    <mergeCell ref="D17:D19"/>
    <mergeCell ref="D20:D22"/>
    <mergeCell ref="D23:D25"/>
    <mergeCell ref="D26:D28"/>
    <mergeCell ref="D29:D31"/>
    <mergeCell ref="C50:C52"/>
  </mergeCells>
  <printOptions horizontalCentered="1"/>
  <pageMargins left="0.11811023622047245" right="0.11811023622047245" top="2.2834645669291338" bottom="0.98425196850393704" header="0.31496062992125984" footer="0.31496062992125984"/>
  <pageSetup paperSize="239" scale="4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Matriz y Prorrateo</vt:lpstr>
      <vt:lpstr>Prorrateo</vt:lpstr>
      <vt:lpstr>'Matriz y Prorrateo'!Área_de_impresión</vt:lpstr>
      <vt:lpstr>Prorrateo!Títulos_a_imprimir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ESPINOZA DE LOS MONTEROS ESPINOZA JESUS ALBERTO</dc:creator>
  <cp:lastModifiedBy>MENDOZA OVIEDO JOSE LUIS</cp:lastModifiedBy>
  <cp:lastPrinted>2020-01-20T18:42:33Z</cp:lastPrinted>
  <dcterms:created xsi:type="dcterms:W3CDTF">2019-08-27T14:58:03Z</dcterms:created>
  <dcterms:modified xsi:type="dcterms:W3CDTF">2020-01-20T18:43:02Z</dcterms:modified>
</cp:coreProperties>
</file>