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10.0.57.39\d\Acu y Res CG 2019\2do Trimestre\(10) 25 Junio 2019 Ext\Formateados\Punto 11.6\Anexos\"/>
    </mc:Choice>
  </mc:AlternateContent>
  <bookViews>
    <workbookView xWindow="0" yWindow="0" windowWidth="28800" windowHeight="11805" tabRatio="747" activeTab="1"/>
  </bookViews>
  <sheets>
    <sheet name="Resumen" sheetId="5" r:id="rId1"/>
    <sheet name="Cuentas por pagar" sheetId="4" r:id="rId2"/>
  </sheets>
  <definedNames>
    <definedName name="_xlnm._FilterDatabase" localSheetId="1" hidden="1">'Cuentas por pagar'!$A$11:$AB$86</definedName>
    <definedName name="_xlnm._FilterDatabase" localSheetId="0" hidden="1">Resumen!$A$11:$X$13</definedName>
    <definedName name="_xlnm.Print_Titles" localSheetId="1">'Cuentas por pagar'!$1:$11</definedName>
  </definedNames>
  <calcPr calcId="162913"/>
</workbook>
</file>

<file path=xl/calcChain.xml><?xml version="1.0" encoding="utf-8"?>
<calcChain xmlns="http://schemas.openxmlformats.org/spreadsheetml/2006/main">
  <c r="L84" i="4" l="1"/>
  <c r="T84" i="4"/>
  <c r="L85" i="4"/>
  <c r="L82" i="4"/>
  <c r="T82" i="4"/>
  <c r="X82" i="4"/>
  <c r="T85" i="4"/>
  <c r="X85" i="4"/>
  <c r="M12" i="4"/>
  <c r="U12" i="4"/>
  <c r="L12" i="4"/>
  <c r="T12" i="4"/>
  <c r="X12" i="4"/>
  <c r="Y12" i="4"/>
  <c r="L13" i="4"/>
  <c r="T13" i="4"/>
  <c r="X13" i="4"/>
  <c r="M13" i="4"/>
  <c r="U13" i="4"/>
  <c r="Y13" i="4"/>
  <c r="L14" i="4"/>
  <c r="T14" i="4"/>
  <c r="X14" i="4"/>
  <c r="M14" i="4"/>
  <c r="U14" i="4"/>
  <c r="Y14" i="4"/>
  <c r="L15" i="4"/>
  <c r="T15" i="4"/>
  <c r="X15" i="4"/>
  <c r="M15" i="4"/>
  <c r="U15" i="4"/>
  <c r="Y15" i="4"/>
  <c r="L16" i="4"/>
  <c r="T16" i="4"/>
  <c r="X16" i="4"/>
  <c r="M16" i="4"/>
  <c r="U16" i="4"/>
  <c r="Y16" i="4"/>
  <c r="L17" i="4"/>
  <c r="T17" i="4"/>
  <c r="X17" i="4"/>
  <c r="M17" i="4"/>
  <c r="U17" i="4"/>
  <c r="Y17" i="4"/>
  <c r="L18" i="4"/>
  <c r="T18" i="4"/>
  <c r="X18" i="4"/>
  <c r="M18" i="4"/>
  <c r="U18" i="4"/>
  <c r="Y18" i="4"/>
  <c r="L19" i="4"/>
  <c r="T19" i="4"/>
  <c r="X19" i="4"/>
  <c r="M19" i="4"/>
  <c r="U19" i="4"/>
  <c r="Y19" i="4"/>
  <c r="L20" i="4"/>
  <c r="T20" i="4"/>
  <c r="X20" i="4"/>
  <c r="M20" i="4"/>
  <c r="U20" i="4"/>
  <c r="Y20" i="4"/>
  <c r="L21" i="4"/>
  <c r="T21" i="4"/>
  <c r="X21" i="4"/>
  <c r="M21" i="4"/>
  <c r="U21" i="4"/>
  <c r="Y21" i="4"/>
  <c r="L22" i="4"/>
  <c r="T22" i="4"/>
  <c r="X22" i="4"/>
  <c r="M22" i="4"/>
  <c r="U22" i="4"/>
  <c r="Y22" i="4"/>
  <c r="L23" i="4"/>
  <c r="T23" i="4"/>
  <c r="X23" i="4"/>
  <c r="M23" i="4"/>
  <c r="U23" i="4"/>
  <c r="Y23" i="4"/>
  <c r="L24" i="4"/>
  <c r="T24" i="4"/>
  <c r="X24" i="4"/>
  <c r="M24" i="4"/>
  <c r="U24" i="4"/>
  <c r="Y24" i="4"/>
  <c r="L25" i="4"/>
  <c r="T25" i="4"/>
  <c r="X25" i="4"/>
  <c r="M25" i="4"/>
  <c r="U25" i="4"/>
  <c r="Y25" i="4"/>
  <c r="L26" i="4"/>
  <c r="T26" i="4"/>
  <c r="X26" i="4"/>
  <c r="M26" i="4"/>
  <c r="U26" i="4"/>
  <c r="Y26" i="4"/>
  <c r="L27" i="4"/>
  <c r="T27" i="4"/>
  <c r="X27" i="4"/>
  <c r="M27" i="4"/>
  <c r="U27" i="4"/>
  <c r="Y27" i="4"/>
  <c r="L28" i="4"/>
  <c r="T28" i="4"/>
  <c r="X28" i="4"/>
  <c r="M28" i="4"/>
  <c r="U28" i="4"/>
  <c r="Y28" i="4"/>
  <c r="L29" i="4"/>
  <c r="T29" i="4"/>
  <c r="X29" i="4"/>
  <c r="M29" i="4"/>
  <c r="U29" i="4"/>
  <c r="Y29" i="4"/>
  <c r="L30" i="4"/>
  <c r="T30" i="4"/>
  <c r="X30" i="4"/>
  <c r="M30" i="4"/>
  <c r="U30" i="4"/>
  <c r="Y30" i="4"/>
  <c r="L31" i="4"/>
  <c r="T31" i="4"/>
  <c r="X31" i="4"/>
  <c r="M31" i="4"/>
  <c r="U31" i="4"/>
  <c r="Y31" i="4"/>
  <c r="L32" i="4"/>
  <c r="T32" i="4"/>
  <c r="X32" i="4"/>
  <c r="U32" i="4"/>
  <c r="Y32" i="4"/>
  <c r="L33" i="4"/>
  <c r="T33" i="4"/>
  <c r="X33" i="4"/>
  <c r="U33" i="4"/>
  <c r="Y33" i="4"/>
  <c r="L34" i="4"/>
  <c r="T34" i="4"/>
  <c r="X34" i="4"/>
  <c r="U34" i="4"/>
  <c r="Y34" i="4"/>
  <c r="L35" i="4"/>
  <c r="T35" i="4"/>
  <c r="X35" i="4"/>
  <c r="U35" i="4"/>
  <c r="Y35" i="4"/>
  <c r="L36" i="4"/>
  <c r="T36" i="4"/>
  <c r="X36" i="4"/>
  <c r="U36" i="4"/>
  <c r="Y36" i="4"/>
  <c r="L37" i="4"/>
  <c r="T37" i="4"/>
  <c r="X37" i="4"/>
  <c r="U37" i="4"/>
  <c r="Y37" i="4"/>
  <c r="L38" i="4"/>
  <c r="T38" i="4"/>
  <c r="X38" i="4"/>
  <c r="U38" i="4"/>
  <c r="Y38" i="4"/>
  <c r="L39" i="4"/>
  <c r="T39" i="4"/>
  <c r="X39" i="4"/>
  <c r="U39" i="4"/>
  <c r="Y39" i="4"/>
  <c r="L40" i="4"/>
  <c r="T40" i="4"/>
  <c r="X40" i="4"/>
  <c r="U40" i="4"/>
  <c r="Y40" i="4"/>
  <c r="L41" i="4"/>
  <c r="T41" i="4"/>
  <c r="X41" i="4"/>
  <c r="U41" i="4"/>
  <c r="Y41" i="4"/>
  <c r="L42" i="4"/>
  <c r="T42" i="4"/>
  <c r="X42" i="4"/>
  <c r="U42" i="4"/>
  <c r="Y42" i="4"/>
  <c r="L43" i="4"/>
  <c r="T43" i="4"/>
  <c r="X43" i="4"/>
  <c r="U43" i="4"/>
  <c r="Y43" i="4"/>
  <c r="L44" i="4"/>
  <c r="T44" i="4"/>
  <c r="X44" i="4"/>
  <c r="U44" i="4"/>
  <c r="Y44" i="4"/>
  <c r="L45" i="4"/>
  <c r="T45" i="4"/>
  <c r="X45" i="4"/>
  <c r="U45" i="4"/>
  <c r="Y45" i="4"/>
  <c r="L46" i="4"/>
  <c r="T46" i="4"/>
  <c r="X46" i="4"/>
  <c r="U46" i="4"/>
  <c r="Y46" i="4"/>
  <c r="L47" i="4"/>
  <c r="T47" i="4"/>
  <c r="X47" i="4"/>
  <c r="U47" i="4"/>
  <c r="Y47" i="4"/>
  <c r="L48" i="4"/>
  <c r="T48" i="4"/>
  <c r="X48" i="4"/>
  <c r="U48" i="4"/>
  <c r="Y48" i="4"/>
  <c r="L49" i="4"/>
  <c r="T49" i="4"/>
  <c r="X49" i="4"/>
  <c r="M49" i="4"/>
  <c r="U49" i="4"/>
  <c r="Y49" i="4"/>
  <c r="L50" i="4"/>
  <c r="T50" i="4"/>
  <c r="X50" i="4"/>
  <c r="M50" i="4"/>
  <c r="U50" i="4"/>
  <c r="Y50" i="4"/>
  <c r="L51" i="4"/>
  <c r="T51" i="4"/>
  <c r="X51" i="4"/>
  <c r="M51" i="4"/>
  <c r="U51" i="4"/>
  <c r="Y51" i="4"/>
  <c r="L52" i="4"/>
  <c r="T52" i="4"/>
  <c r="X52" i="4"/>
  <c r="M52" i="4"/>
  <c r="U52" i="4"/>
  <c r="Y52" i="4"/>
  <c r="L53" i="4"/>
  <c r="T53" i="4"/>
  <c r="X53" i="4"/>
  <c r="M53" i="4"/>
  <c r="U53" i="4"/>
  <c r="Y53" i="4"/>
  <c r="L54" i="4"/>
  <c r="T54" i="4"/>
  <c r="X54" i="4"/>
  <c r="M54" i="4"/>
  <c r="U54" i="4"/>
  <c r="Y54" i="4"/>
  <c r="L55" i="4"/>
  <c r="T55" i="4"/>
  <c r="X55" i="4"/>
  <c r="M55" i="4"/>
  <c r="U55" i="4"/>
  <c r="Y55" i="4"/>
  <c r="L56" i="4"/>
  <c r="T56" i="4"/>
  <c r="X56" i="4"/>
  <c r="M56" i="4"/>
  <c r="U56" i="4"/>
  <c r="Y56" i="4"/>
  <c r="L57" i="4"/>
  <c r="T57" i="4"/>
  <c r="X57" i="4"/>
  <c r="M57" i="4"/>
  <c r="U57" i="4"/>
  <c r="Y57" i="4"/>
  <c r="L58" i="4"/>
  <c r="T58" i="4"/>
  <c r="X58" i="4"/>
  <c r="M58" i="4"/>
  <c r="U58" i="4"/>
  <c r="Y58" i="4"/>
  <c r="L59" i="4"/>
  <c r="T59" i="4"/>
  <c r="X59" i="4"/>
  <c r="M59" i="4"/>
  <c r="U59" i="4"/>
  <c r="Y59" i="4"/>
  <c r="L60" i="4"/>
  <c r="T60" i="4"/>
  <c r="X60" i="4"/>
  <c r="M60" i="4"/>
  <c r="U60" i="4"/>
  <c r="Y60" i="4"/>
  <c r="L61" i="4"/>
  <c r="T61" i="4"/>
  <c r="X61" i="4"/>
  <c r="M61" i="4"/>
  <c r="U61" i="4"/>
  <c r="Y61" i="4"/>
  <c r="L62" i="4"/>
  <c r="T62" i="4"/>
  <c r="X62" i="4"/>
  <c r="M62" i="4"/>
  <c r="U62" i="4"/>
  <c r="Y62" i="4"/>
  <c r="L63" i="4"/>
  <c r="T63" i="4"/>
  <c r="X63" i="4"/>
  <c r="M63" i="4"/>
  <c r="U63" i="4"/>
  <c r="Y63" i="4"/>
  <c r="L64" i="4"/>
  <c r="T64" i="4"/>
  <c r="X64" i="4"/>
  <c r="M64" i="4"/>
  <c r="U64" i="4"/>
  <c r="Y64" i="4"/>
  <c r="L65" i="4"/>
  <c r="T65" i="4"/>
  <c r="X65" i="4"/>
  <c r="M65" i="4"/>
  <c r="U65" i="4"/>
  <c r="Y65" i="4"/>
  <c r="L66" i="4"/>
  <c r="T66" i="4"/>
  <c r="X66" i="4"/>
  <c r="M66" i="4"/>
  <c r="U66" i="4"/>
  <c r="Y66" i="4"/>
  <c r="L67" i="4"/>
  <c r="T67" i="4"/>
  <c r="X67" i="4"/>
  <c r="M67" i="4"/>
  <c r="U67" i="4"/>
  <c r="Y67" i="4"/>
  <c r="L68" i="4"/>
  <c r="T68" i="4"/>
  <c r="X68" i="4"/>
  <c r="M68" i="4"/>
  <c r="U68" i="4"/>
  <c r="Y68" i="4"/>
  <c r="L69" i="4"/>
  <c r="T69" i="4"/>
  <c r="X69" i="4"/>
  <c r="M69" i="4"/>
  <c r="U69" i="4"/>
  <c r="Y69" i="4"/>
  <c r="L70" i="4"/>
  <c r="T70" i="4"/>
  <c r="X70" i="4"/>
  <c r="M70" i="4"/>
  <c r="U70" i="4"/>
  <c r="Y70" i="4"/>
  <c r="L71" i="4"/>
  <c r="T71" i="4"/>
  <c r="X71" i="4"/>
  <c r="M71" i="4"/>
  <c r="U71" i="4"/>
  <c r="Y71" i="4"/>
  <c r="L72" i="4"/>
  <c r="T72" i="4"/>
  <c r="X72" i="4"/>
  <c r="M72" i="4"/>
  <c r="U72" i="4"/>
  <c r="Y72" i="4"/>
  <c r="L73" i="4"/>
  <c r="T73" i="4"/>
  <c r="X73" i="4"/>
  <c r="M73" i="4"/>
  <c r="U73" i="4"/>
  <c r="Y73" i="4"/>
  <c r="L74" i="4"/>
  <c r="T74" i="4"/>
  <c r="X74" i="4"/>
  <c r="M74" i="4"/>
  <c r="U74" i="4"/>
  <c r="Y74" i="4"/>
  <c r="L75" i="4"/>
  <c r="T75" i="4"/>
  <c r="X75" i="4"/>
  <c r="M75" i="4"/>
  <c r="U75" i="4"/>
  <c r="Y75" i="4"/>
  <c r="L76" i="4"/>
  <c r="T76" i="4"/>
  <c r="X76" i="4"/>
  <c r="M76" i="4"/>
  <c r="U76" i="4"/>
  <c r="Y76" i="4"/>
  <c r="L77" i="4"/>
  <c r="T77" i="4"/>
  <c r="X77" i="4"/>
  <c r="M77" i="4"/>
  <c r="U77" i="4"/>
  <c r="Y77" i="4"/>
  <c r="L78" i="4"/>
  <c r="T78" i="4"/>
  <c r="X78" i="4"/>
  <c r="M78" i="4"/>
  <c r="U78" i="4"/>
  <c r="Y78" i="4"/>
  <c r="L79" i="4"/>
  <c r="T79" i="4"/>
  <c r="X79" i="4"/>
  <c r="M79" i="4"/>
  <c r="U79" i="4"/>
  <c r="Y79" i="4"/>
  <c r="L80" i="4"/>
  <c r="T80" i="4"/>
  <c r="X80" i="4"/>
  <c r="M80" i="4"/>
  <c r="U80" i="4"/>
  <c r="Y80" i="4"/>
  <c r="L81" i="4"/>
  <c r="T81" i="4"/>
  <c r="X81" i="4"/>
  <c r="M81" i="4"/>
  <c r="U81" i="4"/>
  <c r="Y81" i="4"/>
  <c r="M82" i="4"/>
  <c r="U82" i="4"/>
  <c r="Y82" i="4"/>
  <c r="L83" i="4"/>
  <c r="T83" i="4"/>
  <c r="X83" i="4"/>
  <c r="M83" i="4"/>
  <c r="U83" i="4"/>
  <c r="Y83" i="4"/>
  <c r="X84" i="4"/>
  <c r="M84" i="4"/>
  <c r="U84" i="4"/>
  <c r="Y84" i="4"/>
  <c r="M85" i="4"/>
  <c r="U85" i="4"/>
  <c r="Y85" i="4"/>
  <c r="T86" i="4"/>
  <c r="U86" i="4"/>
  <c r="V12" i="4"/>
  <c r="V13" i="4"/>
  <c r="V14" i="4"/>
  <c r="V15" i="4"/>
  <c r="V16" i="4"/>
  <c r="V17" i="4"/>
  <c r="V18" i="4"/>
  <c r="V19" i="4"/>
  <c r="V20" i="4"/>
  <c r="V21" i="4"/>
  <c r="V22" i="4"/>
  <c r="V23" i="4"/>
  <c r="V24" i="4"/>
  <c r="V25" i="4"/>
  <c r="V26" i="4"/>
  <c r="V27" i="4"/>
  <c r="V28" i="4"/>
  <c r="V29" i="4"/>
  <c r="V30" i="4"/>
  <c r="V31" i="4"/>
  <c r="V32" i="4"/>
  <c r="V33" i="4"/>
  <c r="V34" i="4"/>
  <c r="V35" i="4"/>
  <c r="V36" i="4"/>
  <c r="V37" i="4"/>
  <c r="V38" i="4"/>
  <c r="V39" i="4"/>
  <c r="V40" i="4"/>
  <c r="V41" i="4"/>
  <c r="V42" i="4"/>
  <c r="V44" i="4"/>
  <c r="V45" i="4"/>
  <c r="V46" i="4"/>
  <c r="V47" i="4"/>
  <c r="V48" i="4"/>
  <c r="V49" i="4"/>
  <c r="V50" i="4"/>
  <c r="V51" i="4"/>
  <c r="V52" i="4"/>
  <c r="V53" i="4"/>
  <c r="V54" i="4"/>
  <c r="V55" i="4"/>
  <c r="V56" i="4"/>
  <c r="V57" i="4"/>
  <c r="V58" i="4"/>
  <c r="V59" i="4"/>
  <c r="V60" i="4"/>
  <c r="V61" i="4"/>
  <c r="V62" i="4"/>
  <c r="V63" i="4"/>
  <c r="V64" i="4"/>
  <c r="V65" i="4"/>
  <c r="V66" i="4"/>
  <c r="V67" i="4"/>
  <c r="V68" i="4"/>
  <c r="V69" i="4"/>
  <c r="V70" i="4"/>
  <c r="V71" i="4"/>
  <c r="V72" i="4"/>
  <c r="V73" i="4"/>
  <c r="V74" i="4"/>
  <c r="V75" i="4"/>
  <c r="V76" i="4"/>
  <c r="V77" i="4"/>
  <c r="V78" i="4"/>
  <c r="V79" i="4"/>
  <c r="V80" i="4"/>
  <c r="V81" i="4"/>
  <c r="V43" i="4"/>
  <c r="V82" i="4"/>
  <c r="V83" i="4"/>
  <c r="V84" i="4"/>
  <c r="V85" i="4"/>
  <c r="V86" i="4"/>
  <c r="R12" i="5"/>
  <c r="S12" i="5"/>
  <c r="T12" i="5"/>
  <c r="X90" i="4"/>
  <c r="X86" i="4"/>
  <c r="M86" i="4"/>
  <c r="Y86" i="4"/>
  <c r="W86" i="4"/>
  <c r="L86" i="4"/>
  <c r="X91" i="4"/>
  <c r="G86" i="4"/>
  <c r="O86" i="4"/>
  <c r="P86" i="4"/>
  <c r="N32" i="4"/>
  <c r="Q32" i="4"/>
  <c r="N33" i="4"/>
  <c r="Q33" i="4"/>
  <c r="N34" i="4"/>
  <c r="Q34" i="4"/>
  <c r="N35" i="4"/>
  <c r="Q35" i="4"/>
  <c r="N36" i="4"/>
  <c r="Q36" i="4"/>
  <c r="N37" i="4"/>
  <c r="Q37" i="4"/>
  <c r="N38" i="4"/>
  <c r="Q38" i="4"/>
  <c r="N39" i="4"/>
  <c r="Q39" i="4"/>
  <c r="N40" i="4"/>
  <c r="Q40" i="4"/>
  <c r="N41" i="4"/>
  <c r="Q41" i="4"/>
  <c r="N42" i="4"/>
  <c r="Q42" i="4"/>
  <c r="N43" i="4"/>
  <c r="Q43" i="4"/>
  <c r="N44" i="4"/>
  <c r="Q44" i="4"/>
  <c r="N45" i="4"/>
  <c r="Q45" i="4"/>
  <c r="N46" i="4"/>
  <c r="Q46" i="4"/>
  <c r="N47" i="4"/>
  <c r="Q47" i="4"/>
  <c r="N48" i="4"/>
  <c r="Q48" i="4"/>
  <c r="N12" i="4"/>
  <c r="Q12" i="4"/>
  <c r="N13" i="4"/>
  <c r="Q13" i="4"/>
  <c r="N14" i="4"/>
  <c r="Q14" i="4"/>
  <c r="N15" i="4"/>
  <c r="Q15" i="4"/>
  <c r="N16" i="4"/>
  <c r="Q16" i="4"/>
  <c r="N17" i="4"/>
  <c r="Q17" i="4"/>
  <c r="N18" i="4"/>
  <c r="Q18" i="4"/>
  <c r="N19" i="4"/>
  <c r="Q19" i="4"/>
  <c r="N20" i="4"/>
  <c r="Q20" i="4"/>
  <c r="N21" i="4"/>
  <c r="Q21" i="4"/>
  <c r="N22" i="4"/>
  <c r="Q22" i="4"/>
  <c r="N23" i="4"/>
  <c r="Q23" i="4"/>
  <c r="N24" i="4"/>
  <c r="Q24" i="4"/>
  <c r="N25" i="4"/>
  <c r="Q25" i="4"/>
  <c r="N26" i="4"/>
  <c r="Q26" i="4"/>
  <c r="N27" i="4"/>
  <c r="Q27" i="4"/>
  <c r="N28" i="4"/>
  <c r="Q28" i="4"/>
  <c r="N29" i="4"/>
  <c r="Q29" i="4"/>
  <c r="N30" i="4"/>
  <c r="Q30" i="4"/>
  <c r="N31" i="4"/>
  <c r="Q31" i="4"/>
  <c r="N49" i="4"/>
  <c r="Q49" i="4"/>
  <c r="N50" i="4"/>
  <c r="Q50" i="4"/>
  <c r="N51" i="4"/>
  <c r="Q51" i="4"/>
  <c r="N52" i="4"/>
  <c r="Q52" i="4"/>
  <c r="N53" i="4"/>
  <c r="Q53" i="4"/>
  <c r="N54" i="4"/>
  <c r="Q54" i="4"/>
  <c r="N55" i="4"/>
  <c r="Q55" i="4"/>
  <c r="N56" i="4"/>
  <c r="Q56" i="4"/>
  <c r="N57" i="4"/>
  <c r="Q57" i="4"/>
  <c r="N58" i="4"/>
  <c r="Q58" i="4"/>
  <c r="N59" i="4"/>
  <c r="Q59" i="4"/>
  <c r="N60" i="4"/>
  <c r="Q60" i="4"/>
  <c r="N61" i="4"/>
  <c r="Q61" i="4"/>
  <c r="N62" i="4"/>
  <c r="Q62" i="4"/>
  <c r="N63" i="4"/>
  <c r="Q63" i="4"/>
  <c r="N64" i="4"/>
  <c r="Q64" i="4"/>
  <c r="N65" i="4"/>
  <c r="Q65" i="4"/>
  <c r="N66" i="4"/>
  <c r="Q66" i="4"/>
  <c r="N67" i="4"/>
  <c r="Q67" i="4"/>
  <c r="N68" i="4"/>
  <c r="Q68" i="4"/>
  <c r="N69" i="4"/>
  <c r="Q69" i="4"/>
  <c r="N70" i="4"/>
  <c r="Q70" i="4"/>
  <c r="N71" i="4"/>
  <c r="Q71" i="4"/>
  <c r="N72" i="4"/>
  <c r="Q72" i="4"/>
  <c r="N73" i="4"/>
  <c r="Q73" i="4"/>
  <c r="N74" i="4"/>
  <c r="Q74" i="4"/>
  <c r="N75" i="4"/>
  <c r="Q75" i="4"/>
  <c r="N76" i="4"/>
  <c r="Q76" i="4"/>
  <c r="N77" i="4"/>
  <c r="Q77" i="4"/>
  <c r="N78" i="4"/>
  <c r="Q78" i="4"/>
  <c r="N79" i="4"/>
  <c r="Q79" i="4"/>
  <c r="N80" i="4"/>
  <c r="Q80" i="4"/>
  <c r="N81" i="4"/>
  <c r="Q81" i="4"/>
  <c r="N82" i="4"/>
  <c r="Q82" i="4"/>
  <c r="N83" i="4"/>
  <c r="Q83" i="4"/>
  <c r="N84" i="4"/>
  <c r="Q84" i="4"/>
  <c r="N85" i="4"/>
  <c r="Q85" i="4"/>
  <c r="Q86" i="4"/>
  <c r="R86" i="4"/>
  <c r="S86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I86" i="4"/>
  <c r="J86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N86" i="4"/>
  <c r="F86" i="4"/>
</calcChain>
</file>

<file path=xl/sharedStrings.xml><?xml version="1.0" encoding="utf-8"?>
<sst xmlns="http://schemas.openxmlformats.org/spreadsheetml/2006/main" count="371" uniqueCount="153">
  <si>
    <t xml:space="preserve">MANUEL JESUS MENDEZ ESPINOZA </t>
  </si>
  <si>
    <t>ID Subcuenta</t>
  </si>
  <si>
    <t>2-1-02-03-0000</t>
  </si>
  <si>
    <t>ACREEDORES DIVERSOS</t>
  </si>
  <si>
    <t xml:space="preserve">ENA ALEJANDRA CHACON DE LA TORRE </t>
  </si>
  <si>
    <t xml:space="preserve">MARISELA CHAVEZ VALENZUELA </t>
  </si>
  <si>
    <t xml:space="preserve">JEMIMA ALONZO QUE </t>
  </si>
  <si>
    <t xml:space="preserve">PATRICIA DEL CARMEN CASTILLO VALENZUELA </t>
  </si>
  <si>
    <t xml:space="preserve">JANET GUADALUPE CORDOVA RAMOS </t>
  </si>
  <si>
    <t xml:space="preserve">ALBERT ENRIQUE ESPINOSA CRUZ </t>
  </si>
  <si>
    <t xml:space="preserve">JOSE DEL CARMEN CRUZ CRUZ </t>
  </si>
  <si>
    <t xml:space="preserve">MARIA DEL CARMEN GARCIA DAMIAN </t>
  </si>
  <si>
    <t xml:space="preserve">MARIA DE LOS ANGELES OLAN PEREZ </t>
  </si>
  <si>
    <t xml:space="preserve">MARIA JESUS XX MADRIGAL </t>
  </si>
  <si>
    <t xml:space="preserve">YESENIA PRIMO SUAREZ </t>
  </si>
  <si>
    <t xml:space="preserve">ROGELIO ROBLES GARCIA </t>
  </si>
  <si>
    <t xml:space="preserve">JOSE GUADALUPE ROMERO SUAREZ </t>
  </si>
  <si>
    <t xml:space="preserve">IRIS GEORGINA RAMIREZ CASTRO </t>
  </si>
  <si>
    <t xml:space="preserve">ZAYNE ZUGASTI CRUZ </t>
  </si>
  <si>
    <t xml:space="preserve">GUSTAVO ALBERTO PEREZ MENDOZA </t>
  </si>
  <si>
    <t xml:space="preserve">JORGE LUIS AVALOS RAMON </t>
  </si>
  <si>
    <t xml:space="preserve">HORACIO DE LA CRUZ VALENZUELA </t>
  </si>
  <si>
    <t xml:space="preserve">JOSE RICARDO ZAPATA TORRES </t>
  </si>
  <si>
    <t xml:space="preserve">FRANCISCO CASTILLO RAMIREZ </t>
  </si>
  <si>
    <t xml:space="preserve">INGRID DORLES DE LA CRUZ </t>
  </si>
  <si>
    <t xml:space="preserve">MARCOS HERNANDEZ GARCIA </t>
  </si>
  <si>
    <t xml:space="preserve">DAVID LAZARO ZACARIAS HERRERA </t>
  </si>
  <si>
    <t xml:space="preserve">DENIS ANTONIO HERNANDEZ SANCHEZ </t>
  </si>
  <si>
    <t xml:space="preserve">LUIS ENRIQUE GORDILLO BORGES </t>
  </si>
  <si>
    <t xml:space="preserve">ISMAEL MANUEL UC REYES </t>
  </si>
  <si>
    <t xml:space="preserve">RAFAEL ALONSO ALEJANDRO LUNA </t>
  </si>
  <si>
    <t xml:space="preserve">BARTOLO DE LOS SANTOS ZARRAZAGA </t>
  </si>
  <si>
    <t xml:space="preserve">GUADALUPE DE LOS ANGELES RODRIGUEZ FERIA </t>
  </si>
  <si>
    <t xml:space="preserve">IVAN ANTONIO RAMIREZ CASTRO </t>
  </si>
  <si>
    <t xml:space="preserve">ELISA HERNANDEZ SANCHEZ </t>
  </si>
  <si>
    <t xml:space="preserve">MANUEL ZURITA LUNA  </t>
  </si>
  <si>
    <t xml:space="preserve">PEDRO GABRIEL HIDALGO CACERES </t>
  </si>
  <si>
    <t xml:space="preserve">ALEJANDRO GARCIA MONTESINO </t>
  </si>
  <si>
    <t xml:space="preserve">PATRICIA CHABLE PEREZ </t>
  </si>
  <si>
    <t xml:space="preserve">VICENTA JIMENEZ ARA </t>
  </si>
  <si>
    <t xml:space="preserve">LUIS ENRIQUE MAZARIEGO ACOPA </t>
  </si>
  <si>
    <t xml:space="preserve">LIDIA CERINO TOSCA </t>
  </si>
  <si>
    <t xml:space="preserve">YADIRA RUIZ JAVIER </t>
  </si>
  <si>
    <t xml:space="preserve">GUADALUPE NARVAEZ OSORIO </t>
  </si>
  <si>
    <t xml:space="preserve">ROSA MAGALI FLORES GONZALEZ </t>
  </si>
  <si>
    <t xml:space="preserve">YURI DEL CARMEN CORREA PINTO </t>
  </si>
  <si>
    <t xml:space="preserve">MARISELA CHAVEZ AVALOS </t>
  </si>
  <si>
    <t xml:space="preserve">TESERA DEL CARMEN GIL NARANJO </t>
  </si>
  <si>
    <t xml:space="preserve">ROSA NELLY SANCHEZ HERNANDEZ </t>
  </si>
  <si>
    <t xml:space="preserve">ROSA GLORIA CARRILLO MENDEZ </t>
  </si>
  <si>
    <t xml:space="preserve">ALEJANDRO AGUILAR MARTINEZ </t>
  </si>
  <si>
    <t xml:space="preserve">JUAN GUILLERMO ARIAS MORALES </t>
  </si>
  <si>
    <t xml:space="preserve">JHOANA LARIZZA AQUINO MARTINEZ </t>
  </si>
  <si>
    <t xml:space="preserve">JESSICA MARIA GUADALUPE BUTRON GARCIA </t>
  </si>
  <si>
    <t xml:space="preserve">VANESA JIMENEZ MENDEZ </t>
  </si>
  <si>
    <t xml:space="preserve">SAKAY YINET OVANDO RAMIREZ </t>
  </si>
  <si>
    <t xml:space="preserve">YONDER VENTURA LEYVA </t>
  </si>
  <si>
    <t>CUENTA</t>
  </si>
  <si>
    <t>NOMBRE</t>
  </si>
  <si>
    <t>SALDO INICIAL DE SALDOS GENERADOS EN 2016 Y ANTERIORES</t>
  </si>
  <si>
    <t>ADEUDOS</t>
  </si>
  <si>
    <t>SALDOS GENERADOS EN 2017</t>
  </si>
  <si>
    <t>TOTAL DE ADEUDOS</t>
  </si>
  <si>
    <t>PAGOS Y DISMINUCIONES</t>
  </si>
  <si>
    <t>SALDOS GENERADOS EN 2016 Y ANTERIORES</t>
  </si>
  <si>
    <r>
      <t>TOTAL</t>
    </r>
    <r>
      <rPr>
        <sz val="10"/>
        <color theme="1"/>
        <rFont val="Arial"/>
        <family val="2"/>
      </rPr>
      <t> </t>
    </r>
    <r>
      <rPr>
        <b/>
        <sz val="10"/>
        <color theme="1"/>
        <rFont val="Arial"/>
        <family val="2"/>
      </rPr>
      <t xml:space="preserve"> DE DISMINUCIONES</t>
    </r>
  </si>
  <si>
    <t>SALDOS PENDIENTES DE PAGO AL 31-12-17</t>
  </si>
  <si>
    <t>SALDOS
AL 31-12-17</t>
  </si>
  <si>
    <t>A</t>
  </si>
  <si>
    <t>B</t>
  </si>
  <si>
    <t>C=A+B</t>
  </si>
  <si>
    <t>D</t>
  </si>
  <si>
    <t>E</t>
  </si>
  <si>
    <t>F=D+E</t>
  </si>
  <si>
    <t>G=A-D</t>
  </si>
  <si>
    <t>H=B-E</t>
  </si>
  <si>
    <t>I=G+H</t>
  </si>
  <si>
    <t>J</t>
  </si>
  <si>
    <t>K</t>
  </si>
  <si>
    <t>L=I-J+K</t>
  </si>
  <si>
    <t>M</t>
  </si>
  <si>
    <t>N</t>
  </si>
  <si>
    <t xml:space="preserve">JOAQUIN PALACIO LIZCANO </t>
  </si>
  <si>
    <t>Cons</t>
  </si>
  <si>
    <t>UNIDAD TÉCNICA DE FISCALIZACIÓN</t>
  </si>
  <si>
    <t>DIRECCIÓN DE AUDITORÍA DE PARTIDOS POLÍTICOS, AGRUPACIONES POLÍTICAS Y OTROS</t>
  </si>
  <si>
    <t>INFORME ANUAL 2017</t>
  </si>
  <si>
    <t>PARTIDO DE ACCIÓN NACIONAL</t>
  </si>
  <si>
    <t>ID CONTABILIDAD: 523</t>
  </si>
  <si>
    <t>Cuentas por Pagar</t>
  </si>
  <si>
    <t>ANEXO 2- TB</t>
  </si>
  <si>
    <t>AJUSTES EN 1RA CORRECCION</t>
  </si>
  <si>
    <t>SALDOS 
AL 31-12-17
(Según Balanza 1ra. corrección)</t>
  </si>
  <si>
    <t>CARGOS</t>
  </si>
  <si>
    <t>ABONOS</t>
  </si>
  <si>
    <t>SALDOS 
AL 31-12-17
(Según Balanza 2da. corrección)</t>
  </si>
  <si>
    <t>SALDOS GENERADOS EN 2016</t>
  </si>
  <si>
    <t>AJUSTES EN 2DA CORRECCION</t>
  </si>
  <si>
    <t>SALDOS PENDIENTES DE PAGO</t>
  </si>
  <si>
    <t>CDE TABASCO</t>
  </si>
  <si>
    <t>BALANCAN PAN TABASCO</t>
  </si>
  <si>
    <t>CARDENAS PAN TABASCO</t>
  </si>
  <si>
    <t>TENOSIQUE PAN TABASCO</t>
  </si>
  <si>
    <t>TEAPA PAN TABASCO</t>
  </si>
  <si>
    <t>TACOTALPA PAN TABASCO</t>
  </si>
  <si>
    <t>PARAISO PAN TABASCO</t>
  </si>
  <si>
    <t>NACAJUCA PAN TABASCO</t>
  </si>
  <si>
    <t>MACUSPANA PAN TABASCO</t>
  </si>
  <si>
    <t>JONUTA PAN TABASCO</t>
  </si>
  <si>
    <t>JALPA DE MENDEZ PAN TABASCO</t>
  </si>
  <si>
    <t>JALAPA PAN TABASCO</t>
  </si>
  <si>
    <t>CENTLA PAN TABASCO</t>
  </si>
  <si>
    <t>CENTRO PAN TABASCO</t>
  </si>
  <si>
    <t>COMALCALCO PAN TABASCO</t>
  </si>
  <si>
    <t>CUNDUACAN PAN TABASCO</t>
  </si>
  <si>
    <t>EMILIANO ZAPATA PAN TABASCO</t>
  </si>
  <si>
    <t>HUIMANGUILLO PAN TABASCO</t>
  </si>
  <si>
    <t>RECUPERACIONES EN 2018 DEL SALDO GENERADO EN 2016</t>
  </si>
  <si>
    <t>Saldos Negativos</t>
  </si>
  <si>
    <t>Saldos Positivos</t>
  </si>
  <si>
    <t>CXC</t>
  </si>
  <si>
    <t>CXP</t>
  </si>
  <si>
    <t>Saldos Pendientes de Pago Mayores a 1 año</t>
  </si>
  <si>
    <t>Total</t>
  </si>
  <si>
    <t>CUENTAS POR PAGAR</t>
  </si>
  <si>
    <t>2-1-02-00-0000</t>
  </si>
  <si>
    <t>Suma de subcuentas de "Cuentas por Pagar"</t>
  </si>
  <si>
    <t>SALDOS PENDIENTES DESPUES DE AJUSTES</t>
  </si>
  <si>
    <t>SALDOS PENDIENTES DE PAGO, CONSIDERANDO LOS PAGOS REALIZADOS EN 2018</t>
  </si>
  <si>
    <t>Ñ</t>
  </si>
  <si>
    <t>O</t>
  </si>
  <si>
    <t>P=L-M+N</t>
  </si>
  <si>
    <t>Q</t>
  </si>
  <si>
    <t>R=G+K+N</t>
  </si>
  <si>
    <t>S=I</t>
  </si>
  <si>
    <t>Ñ=G-J-M+K+N</t>
  </si>
  <si>
    <t>O=H</t>
  </si>
  <si>
    <t>P=Ñ+O</t>
  </si>
  <si>
    <t>R=Ñ-Q</t>
  </si>
  <si>
    <t>S=O</t>
  </si>
  <si>
    <t>El saldo de la columna "R" es el producto de la suma entre numeros postivos y negativos)</t>
  </si>
  <si>
    <t>(A)</t>
  </si>
  <si>
    <t>(B)</t>
  </si>
  <si>
    <t xml:space="preserve">REFERENCIA DICTAMEN </t>
  </si>
  <si>
    <t>ANEXO 2</t>
  </si>
  <si>
    <t>PARTIDO ACCIÓN NACIONAL</t>
  </si>
  <si>
    <t>(Este importe se obtiene de la suma de la columna "R" de los saldos positivos, por eso se consideran cuentas por pagar).</t>
  </si>
  <si>
    <t>(Este importe se obtiene de la suma de la columna "R" de los saldos negativos, por eso se consideran cuentas por cobrar).</t>
  </si>
  <si>
    <t>CUENTAS 
POR PAGAR</t>
  </si>
  <si>
    <t>Nombre de 
ID 
Subcuenta</t>
  </si>
  <si>
    <r>
      <t>TOTAL</t>
    </r>
    <r>
      <rPr>
        <sz val="12"/>
        <color theme="1"/>
        <rFont val="Arial"/>
        <family val="2"/>
      </rPr>
      <t> </t>
    </r>
    <r>
      <rPr>
        <b/>
        <sz val="12"/>
        <color theme="1"/>
        <rFont val="Arial"/>
        <family val="2"/>
      </rPr>
      <t xml:space="preserve"> DE DISMINUCIONES</t>
    </r>
  </si>
  <si>
    <t>AJUSTES EN 
1RA CORRECCION</t>
  </si>
  <si>
    <t>AJUSTES EN 
2DA CORRECCION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</si>
</sst>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  <numFmt numFmtId="165" formatCode="&quot;$&quot;#,##0.00"/>
  </numFmts>
  <fonts count="2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1"/>
      <color rgb="FFFF0000"/>
      <name val="Arial"/>
      <family val="2"/>
    </font>
    <font>
      <sz val="11"/>
      <name val="Calibri"/>
      <family val="2"/>
      <scheme val="minor"/>
    </font>
    <font>
      <sz val="10"/>
      <color indexed="8"/>
      <name val="Calibri"/>
      <family val="2"/>
      <scheme val="minor"/>
    </font>
    <font>
      <sz val="15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Calibri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8"/>
      <color rgb="FFFF0000"/>
      <name val="Arial"/>
      <family val="2"/>
    </font>
    <font>
      <b/>
      <sz val="16"/>
      <name val="Arial"/>
      <family val="2"/>
    </font>
    <font>
      <sz val="16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1" fillId="0" borderId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6" fillId="0" borderId="0" applyFont="0" applyFill="0" applyBorder="0" applyAlignment="0" applyProtection="0"/>
  </cellStyleXfs>
  <cellXfs count="94">
    <xf numFmtId="0" fontId="0" fillId="0" borderId="0" xfId="0"/>
    <xf numFmtId="0" fontId="0" fillId="0" borderId="0" xfId="0"/>
    <xf numFmtId="0" fontId="0" fillId="0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4" fontId="7" fillId="0" borderId="1" xfId="1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4" fontId="7" fillId="2" borderId="1" xfId="1" applyNumberFormat="1" applyFont="1" applyFill="1" applyBorder="1" applyAlignment="1">
      <alignment horizontal="center" vertical="center" wrapText="1"/>
    </xf>
    <xf numFmtId="4" fontId="7" fillId="0" borderId="5" xfId="1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64" fontId="10" fillId="0" borderId="1" xfId="0" applyNumberFormat="1" applyFont="1" applyFill="1" applyBorder="1" applyAlignment="1">
      <alignment horizontal="center" vertical="center"/>
    </xf>
    <xf numFmtId="164" fontId="10" fillId="0" borderId="1" xfId="0" applyNumberFormat="1" applyFont="1" applyFill="1" applyBorder="1" applyAlignment="1">
      <alignment vertical="center"/>
    </xf>
    <xf numFmtId="164" fontId="0" fillId="0" borderId="1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8" fontId="0" fillId="0" borderId="1" xfId="3" applyNumberFormat="1" applyFont="1" applyBorder="1" applyAlignment="1">
      <alignment horizontal="center" vertical="center"/>
    </xf>
    <xf numFmtId="8" fontId="2" fillId="2" borderId="1" xfId="3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" fontId="7" fillId="2" borderId="1" xfId="1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9" fillId="0" borderId="4" xfId="0" applyFont="1" applyFill="1" applyBorder="1" applyAlignment="1" applyProtection="1">
      <alignment horizontal="right" vertical="center" wrapText="1"/>
      <protection locked="0"/>
    </xf>
    <xf numFmtId="0" fontId="4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165" fontId="7" fillId="2" borderId="1" xfId="1" applyNumberFormat="1" applyFont="1" applyFill="1" applyBorder="1" applyAlignment="1">
      <alignment horizontal="center" vertical="center"/>
    </xf>
    <xf numFmtId="4" fontId="7" fillId="2" borderId="1" xfId="1" applyNumberFormat="1" applyFont="1" applyFill="1" applyBorder="1" applyAlignment="1">
      <alignment horizontal="center" vertical="center" wrapText="1"/>
    </xf>
    <xf numFmtId="4" fontId="7" fillId="3" borderId="1" xfId="1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2" fillId="0" borderId="0" xfId="0" applyFont="1"/>
    <xf numFmtId="0" fontId="13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165" fontId="15" fillId="2" borderId="1" xfId="1" applyNumberFormat="1" applyFont="1" applyFill="1" applyBorder="1" applyAlignment="1">
      <alignment horizontal="center" vertical="center"/>
    </xf>
    <xf numFmtId="4" fontId="15" fillId="2" borderId="1" xfId="1" applyNumberFormat="1" applyFont="1" applyFill="1" applyBorder="1" applyAlignment="1">
      <alignment horizontal="center" vertical="center" wrapText="1"/>
    </xf>
    <xf numFmtId="4" fontId="15" fillId="4" borderId="2" xfId="1" applyNumberFormat="1" applyFont="1" applyFill="1" applyBorder="1" applyAlignment="1">
      <alignment horizontal="center" vertical="center" wrapText="1"/>
    </xf>
    <xf numFmtId="4" fontId="15" fillId="2" borderId="5" xfId="1" applyNumberFormat="1" applyFont="1" applyFill="1" applyBorder="1" applyAlignment="1">
      <alignment horizontal="center" vertical="center" wrapText="1"/>
    </xf>
    <xf numFmtId="4" fontId="15" fillId="2" borderId="7" xfId="1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4" fontId="15" fillId="2" borderId="1" xfId="1" applyNumberFormat="1" applyFont="1" applyFill="1" applyBorder="1" applyAlignment="1">
      <alignment horizontal="center" vertical="center" wrapText="1"/>
    </xf>
    <xf numFmtId="4" fontId="15" fillId="4" borderId="3" xfId="1" applyNumberFormat="1" applyFont="1" applyFill="1" applyBorder="1" applyAlignment="1">
      <alignment horizontal="center" vertical="center" wrapText="1"/>
    </xf>
    <xf numFmtId="4" fontId="15" fillId="4" borderId="8" xfId="1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4" fontId="15" fillId="0" borderId="1" xfId="1" applyNumberFormat="1" applyFont="1" applyFill="1" applyBorder="1" applyAlignment="1">
      <alignment horizontal="center" vertical="center" wrapText="1"/>
    </xf>
    <xf numFmtId="4" fontId="15" fillId="0" borderId="5" xfId="1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vertical="center" wrapText="1"/>
    </xf>
    <xf numFmtId="164" fontId="18" fillId="0" borderId="1" xfId="0" applyNumberFormat="1" applyFont="1" applyFill="1" applyBorder="1" applyAlignment="1">
      <alignment horizontal="center" vertical="center" wrapText="1"/>
    </xf>
    <xf numFmtId="164" fontId="19" fillId="0" borderId="1" xfId="0" applyNumberFormat="1" applyFont="1" applyFill="1" applyBorder="1" applyAlignment="1">
      <alignment horizontal="center" vertical="center" wrapText="1"/>
    </xf>
    <xf numFmtId="164" fontId="18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wrapText="1"/>
    </xf>
    <xf numFmtId="0" fontId="18" fillId="0" borderId="1" xfId="0" applyFont="1" applyFill="1" applyBorder="1" applyAlignment="1">
      <alignment vertical="center" wrapText="1"/>
    </xf>
    <xf numFmtId="0" fontId="17" fillId="0" borderId="1" xfId="0" applyFont="1" applyBorder="1" applyAlignment="1">
      <alignment horizontal="center" wrapText="1"/>
    </xf>
    <xf numFmtId="0" fontId="18" fillId="2" borderId="1" xfId="0" applyFont="1" applyFill="1" applyBorder="1" applyAlignment="1">
      <alignment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164" fontId="20" fillId="2" borderId="1" xfId="0" applyNumberFormat="1" applyFont="1" applyFill="1" applyBorder="1" applyAlignment="1">
      <alignment horizontal="center" vertical="center" wrapText="1"/>
    </xf>
    <xf numFmtId="164" fontId="20" fillId="2" borderId="7" xfId="0" applyNumberFormat="1" applyFont="1" applyFill="1" applyBorder="1" applyAlignment="1">
      <alignment vertical="center" wrapText="1"/>
    </xf>
    <xf numFmtId="164" fontId="20" fillId="2" borderId="1" xfId="0" applyNumberFormat="1" applyFont="1" applyFill="1" applyBorder="1" applyAlignment="1">
      <alignment vertical="center" wrapText="1"/>
    </xf>
    <xf numFmtId="164" fontId="20" fillId="2" borderId="5" xfId="0" applyNumberFormat="1" applyFont="1" applyFill="1" applyBorder="1" applyAlignment="1">
      <alignment vertical="center" wrapText="1"/>
    </xf>
    <xf numFmtId="164" fontId="17" fillId="2" borderId="1" xfId="0" applyNumberFormat="1" applyFont="1" applyFill="1" applyBorder="1" applyAlignment="1">
      <alignment vertical="center" wrapText="1"/>
    </xf>
    <xf numFmtId="0" fontId="18" fillId="0" borderId="1" xfId="0" applyFont="1" applyBorder="1" applyAlignment="1">
      <alignment wrapText="1"/>
    </xf>
    <xf numFmtId="0" fontId="18" fillId="0" borderId="0" xfId="0" applyFont="1" applyAlignment="1">
      <alignment vertical="center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/>
    <xf numFmtId="0" fontId="17" fillId="2" borderId="5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horizontal="center" vertical="center"/>
    </xf>
    <xf numFmtId="0" fontId="18" fillId="0" borderId="0" xfId="0" applyFont="1" applyAlignment="1">
      <alignment horizontal="right" vertical="center"/>
    </xf>
    <xf numFmtId="0" fontId="18" fillId="0" borderId="1" xfId="0" applyFont="1" applyBorder="1" applyAlignment="1">
      <alignment horizontal="center" vertical="center"/>
    </xf>
    <xf numFmtId="8" fontId="18" fillId="0" borderId="1" xfId="3" applyNumberFormat="1" applyFont="1" applyBorder="1" applyAlignment="1">
      <alignment vertical="center"/>
    </xf>
    <xf numFmtId="0" fontId="17" fillId="2" borderId="1" xfId="0" applyFont="1" applyFill="1" applyBorder="1" applyAlignment="1">
      <alignment horizontal="right" vertical="center"/>
    </xf>
    <xf numFmtId="8" fontId="17" fillId="2" borderId="1" xfId="3" applyNumberFormat="1" applyFont="1" applyFill="1" applyBorder="1" applyAlignment="1">
      <alignment vertical="center"/>
    </xf>
    <xf numFmtId="165" fontId="15" fillId="2" borderId="1" xfId="1" applyNumberFormat="1" applyFont="1" applyFill="1" applyBorder="1" applyAlignment="1">
      <alignment horizontal="center" vertical="center" wrapText="1"/>
    </xf>
    <xf numFmtId="0" fontId="21" fillId="0" borderId="4" xfId="0" applyFont="1" applyFill="1" applyBorder="1" applyAlignment="1" applyProtection="1">
      <alignment horizontal="right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23" fillId="0" borderId="0" xfId="0" applyFont="1" applyAlignment="1">
      <alignment horizontal="center"/>
    </xf>
    <xf numFmtId="0" fontId="23" fillId="0" borderId="0" xfId="0" applyFont="1"/>
  </cellXfs>
  <cellStyles count="6">
    <cellStyle name="Millares 3" xfId="5"/>
    <cellStyle name="Moneda" xfId="3" builtinId="4"/>
    <cellStyle name="Moneda 2" xfId="2"/>
    <cellStyle name="Normal" xfId="0" builtinId="0"/>
    <cellStyle name="Normal 2" xfId="1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1009650</xdr:colOff>
      <xdr:row>7</xdr:row>
      <xdr:rowOff>89068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92730" cy="13311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422275</xdr:colOff>
      <xdr:row>5</xdr:row>
      <xdr:rowOff>111334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800350" cy="13082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9"/>
  <sheetViews>
    <sheetView view="pageBreakPreview" zoomScale="60" zoomScaleNormal="70" workbookViewId="0">
      <selection activeCell="O19" sqref="O19"/>
    </sheetView>
  </sheetViews>
  <sheetFormatPr baseColWidth="10" defaultColWidth="8.85546875" defaultRowHeight="15" x14ac:dyDescent="0.25"/>
  <cols>
    <col min="1" max="1" width="8.85546875" style="5"/>
    <col min="2" max="2" width="17.140625" style="8" bestFit="1" customWidth="1"/>
    <col min="3" max="3" width="16" style="8" customWidth="1"/>
    <col min="4" max="4" width="18.28515625" style="5" customWidth="1"/>
    <col min="5" max="5" width="15.7109375" style="5" customWidth="1"/>
    <col min="6" max="6" width="12.5703125" style="5" customWidth="1"/>
    <col min="7" max="7" width="16.7109375" style="5" customWidth="1"/>
    <col min="8" max="9" width="15.7109375" style="5" customWidth="1"/>
    <col min="10" max="10" width="16.42578125" style="5" customWidth="1"/>
    <col min="11" max="12" width="15.7109375" style="5" customWidth="1"/>
    <col min="13" max="13" width="11.140625" style="5" customWidth="1"/>
    <col min="14" max="14" width="11.85546875" style="5" customWidth="1"/>
    <col min="15" max="17" width="15.7109375" style="5" customWidth="1"/>
    <col min="18" max="18" width="19" style="5" customWidth="1"/>
    <col min="19" max="20" width="15.7109375" style="5" customWidth="1"/>
    <col min="21" max="21" width="19.42578125" style="5" customWidth="1"/>
    <col min="22" max="22" width="18.5703125" style="5" customWidth="1"/>
    <col min="23" max="23" width="15.7109375" style="5" customWidth="1"/>
    <col min="24" max="24" width="18.28515625" style="9" customWidth="1"/>
    <col min="25" max="25" width="15.7109375" style="5" customWidth="1"/>
    <col min="26" max="16384" width="8.85546875" style="5"/>
  </cols>
  <sheetData>
    <row r="1" spans="1:26" s="11" customFormat="1" x14ac:dyDescent="0.2">
      <c r="A1" s="29" t="s">
        <v>84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12"/>
    </row>
    <row r="2" spans="1:26" s="11" customFormat="1" x14ac:dyDescent="0.2">
      <c r="A2" s="29" t="s">
        <v>85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12"/>
    </row>
    <row r="3" spans="1:26" s="11" customFormat="1" x14ac:dyDescent="0.2">
      <c r="A3" s="29" t="s">
        <v>86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12"/>
    </row>
    <row r="4" spans="1:26" s="11" customFormat="1" x14ac:dyDescent="0.2">
      <c r="A4" s="29" t="s">
        <v>87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12"/>
    </row>
    <row r="5" spans="1:26" s="11" customFormat="1" x14ac:dyDescent="0.2">
      <c r="A5" s="29" t="s">
        <v>88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12"/>
    </row>
    <row r="6" spans="1:26" s="11" customFormat="1" x14ac:dyDescent="0.2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12"/>
    </row>
    <row r="7" spans="1:26" s="11" customFormat="1" ht="15" customHeight="1" x14ac:dyDescent="0.2">
      <c r="A7" s="29" t="s">
        <v>89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12"/>
    </row>
    <row r="8" spans="1:26" s="11" customFormat="1" ht="13.9" customHeight="1" x14ac:dyDescent="0.2">
      <c r="A8" s="30" t="s">
        <v>90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12"/>
    </row>
    <row r="9" spans="1:26" s="9" customFormat="1" ht="24" customHeight="1" x14ac:dyDescent="0.25">
      <c r="A9" s="31" t="s">
        <v>83</v>
      </c>
      <c r="B9" s="31" t="s">
        <v>57</v>
      </c>
      <c r="C9" s="31" t="s">
        <v>58</v>
      </c>
      <c r="D9" s="31" t="s">
        <v>60</v>
      </c>
      <c r="E9" s="31"/>
      <c r="F9" s="31"/>
      <c r="G9" s="31" t="s">
        <v>63</v>
      </c>
      <c r="H9" s="31"/>
      <c r="I9" s="31"/>
      <c r="J9" s="31" t="s">
        <v>66</v>
      </c>
      <c r="K9" s="31"/>
      <c r="L9" s="31"/>
      <c r="M9" s="35" t="s">
        <v>91</v>
      </c>
      <c r="N9" s="35"/>
      <c r="O9" s="36" t="s">
        <v>92</v>
      </c>
      <c r="P9" s="35" t="s">
        <v>97</v>
      </c>
      <c r="Q9" s="35"/>
      <c r="R9" s="31" t="s">
        <v>127</v>
      </c>
      <c r="S9" s="31"/>
      <c r="T9" s="31"/>
      <c r="U9" s="37" t="s">
        <v>117</v>
      </c>
      <c r="V9" s="36" t="s">
        <v>98</v>
      </c>
      <c r="W9" s="36"/>
      <c r="X9" s="1"/>
    </row>
    <row r="10" spans="1:26" s="9" customFormat="1" ht="81.75" customHeight="1" x14ac:dyDescent="0.25">
      <c r="A10" s="31"/>
      <c r="B10" s="31"/>
      <c r="C10" s="31"/>
      <c r="D10" s="10" t="s">
        <v>59</v>
      </c>
      <c r="E10" s="10" t="s">
        <v>61</v>
      </c>
      <c r="F10" s="10" t="s">
        <v>62</v>
      </c>
      <c r="G10" s="10" t="s">
        <v>64</v>
      </c>
      <c r="H10" s="10" t="s">
        <v>61</v>
      </c>
      <c r="I10" s="10" t="s">
        <v>65</v>
      </c>
      <c r="J10" s="10" t="s">
        <v>64</v>
      </c>
      <c r="K10" s="10" t="s">
        <v>61</v>
      </c>
      <c r="L10" s="10" t="s">
        <v>67</v>
      </c>
      <c r="M10" s="13" t="s">
        <v>93</v>
      </c>
      <c r="N10" s="13" t="s">
        <v>94</v>
      </c>
      <c r="O10" s="36"/>
      <c r="P10" s="13" t="s">
        <v>93</v>
      </c>
      <c r="Q10" s="13" t="s">
        <v>94</v>
      </c>
      <c r="R10" s="24" t="s">
        <v>64</v>
      </c>
      <c r="S10" s="24" t="s">
        <v>61</v>
      </c>
      <c r="T10" s="23" t="s">
        <v>95</v>
      </c>
      <c r="U10" s="37"/>
      <c r="V10" s="13" t="s">
        <v>96</v>
      </c>
      <c r="W10" s="13" t="s">
        <v>61</v>
      </c>
      <c r="X10" s="1"/>
    </row>
    <row r="11" spans="1:26" s="1" customFormat="1" ht="39.75" customHeight="1" x14ac:dyDescent="0.25">
      <c r="A11" s="31"/>
      <c r="B11" s="31"/>
      <c r="C11" s="31"/>
      <c r="D11" s="3" t="s">
        <v>68</v>
      </c>
      <c r="E11" s="3" t="s">
        <v>69</v>
      </c>
      <c r="F11" s="3" t="s">
        <v>70</v>
      </c>
      <c r="G11" s="3" t="s">
        <v>71</v>
      </c>
      <c r="H11" s="3" t="s">
        <v>72</v>
      </c>
      <c r="I11" s="3" t="s">
        <v>73</v>
      </c>
      <c r="J11" s="3" t="s">
        <v>74</v>
      </c>
      <c r="K11" s="3" t="s">
        <v>75</v>
      </c>
      <c r="L11" s="3" t="s">
        <v>76</v>
      </c>
      <c r="M11" s="4" t="s">
        <v>77</v>
      </c>
      <c r="N11" s="4" t="s">
        <v>78</v>
      </c>
      <c r="O11" s="4" t="s">
        <v>79</v>
      </c>
      <c r="P11" s="4" t="s">
        <v>80</v>
      </c>
      <c r="Q11" s="4" t="s">
        <v>81</v>
      </c>
      <c r="R11" s="14" t="s">
        <v>129</v>
      </c>
      <c r="S11" s="14" t="s">
        <v>130</v>
      </c>
      <c r="T11" s="14" t="s">
        <v>131</v>
      </c>
      <c r="U11" s="4" t="s">
        <v>132</v>
      </c>
      <c r="V11" s="22" t="s">
        <v>133</v>
      </c>
      <c r="W11" s="22" t="s">
        <v>134</v>
      </c>
    </row>
    <row r="12" spans="1:26" s="19" customFormat="1" ht="75" customHeight="1" x14ac:dyDescent="0.25">
      <c r="A12" s="6">
        <v>1</v>
      </c>
      <c r="B12" s="6" t="s">
        <v>125</v>
      </c>
      <c r="C12" s="26" t="s">
        <v>148</v>
      </c>
      <c r="D12" s="16">
        <v>250450.62999999983</v>
      </c>
      <c r="E12" s="16">
        <v>1058266.2799999998</v>
      </c>
      <c r="F12" s="17">
        <v>1308716.9099999999</v>
      </c>
      <c r="G12" s="17">
        <v>2228434.8400000003</v>
      </c>
      <c r="H12" s="17">
        <v>444157.07</v>
      </c>
      <c r="I12" s="16">
        <v>2672591.91</v>
      </c>
      <c r="J12" s="17">
        <v>-1977984.2099999997</v>
      </c>
      <c r="K12" s="17">
        <v>614109.21</v>
      </c>
      <c r="L12" s="17">
        <v>-1363874.9999999995</v>
      </c>
      <c r="M12" s="17">
        <v>0</v>
      </c>
      <c r="N12" s="17">
        <v>0</v>
      </c>
      <c r="O12" s="17">
        <v>-1363874.9999999995</v>
      </c>
      <c r="P12" s="17">
        <v>0</v>
      </c>
      <c r="Q12" s="17">
        <v>2124425.9500000002</v>
      </c>
      <c r="R12" s="17">
        <f>J12-M12-P12+N12+Q12</f>
        <v>146441.74000000046</v>
      </c>
      <c r="S12" s="17">
        <f>K12</f>
        <v>614109.21</v>
      </c>
      <c r="T12" s="17">
        <f>R12+S12</f>
        <v>760550.95000000042</v>
      </c>
      <c r="U12" s="17">
        <v>273387.61</v>
      </c>
      <c r="V12" s="17">
        <v>-126945.86999999963</v>
      </c>
      <c r="W12" s="18">
        <v>614109.21</v>
      </c>
      <c r="X12" s="2"/>
    </row>
    <row r="13" spans="1:26" ht="75" customHeight="1" x14ac:dyDescent="0.25"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5.15" customHeight="1" x14ac:dyDescent="0.25">
      <c r="E14" s="1"/>
      <c r="U14" s="32" t="s">
        <v>122</v>
      </c>
      <c r="V14" s="33"/>
      <c r="W14" s="34"/>
      <c r="X14" s="1"/>
      <c r="Y14" s="1"/>
      <c r="Z14" s="1"/>
    </row>
    <row r="15" spans="1:26" ht="25.15" customHeight="1" x14ac:dyDescent="0.25">
      <c r="E15" s="1"/>
      <c r="U15" s="7" t="s">
        <v>118</v>
      </c>
      <c r="V15" s="20">
        <v>-149927.62</v>
      </c>
      <c r="W15" s="7" t="s">
        <v>120</v>
      </c>
      <c r="X15" s="1"/>
    </row>
    <row r="16" spans="1:26" ht="25.15" customHeight="1" x14ac:dyDescent="0.25">
      <c r="U16" s="7" t="s">
        <v>119</v>
      </c>
      <c r="V16" s="20">
        <v>22981.75</v>
      </c>
      <c r="W16" s="7" t="s">
        <v>121</v>
      </c>
      <c r="X16" s="1"/>
    </row>
    <row r="17" spans="20:24" ht="25.15" customHeight="1" x14ac:dyDescent="0.25">
      <c r="T17" s="25" t="s">
        <v>140</v>
      </c>
      <c r="U17" s="15" t="s">
        <v>123</v>
      </c>
      <c r="V17" s="21">
        <v>-126945.87</v>
      </c>
      <c r="W17" s="21"/>
      <c r="X17" s="1"/>
    </row>
    <row r="18" spans="20:24" ht="75" customHeight="1" x14ac:dyDescent="0.25">
      <c r="X18" s="1"/>
    </row>
    <row r="19" spans="20:24" ht="75" customHeight="1" x14ac:dyDescent="0.25">
      <c r="X19" s="1"/>
    </row>
    <row r="20" spans="20:24" ht="75" customHeight="1" x14ac:dyDescent="0.25">
      <c r="X20" s="1"/>
    </row>
    <row r="21" spans="20:24" ht="75" customHeight="1" x14ac:dyDescent="0.25"/>
    <row r="22" spans="20:24" ht="75" customHeight="1" x14ac:dyDescent="0.25"/>
    <row r="23" spans="20:24" ht="75" customHeight="1" x14ac:dyDescent="0.25"/>
    <row r="24" spans="20:24" ht="75" customHeight="1" x14ac:dyDescent="0.25"/>
    <row r="25" spans="20:24" ht="75" customHeight="1" x14ac:dyDescent="0.25"/>
    <row r="26" spans="20:24" ht="75" customHeight="1" x14ac:dyDescent="0.25"/>
    <row r="27" spans="20:24" ht="75" customHeight="1" x14ac:dyDescent="0.25"/>
    <row r="28" spans="20:24" ht="75" customHeight="1" x14ac:dyDescent="0.25"/>
    <row r="29" spans="20:24" ht="75" customHeight="1" x14ac:dyDescent="0.25"/>
  </sheetData>
  <mergeCells count="21">
    <mergeCell ref="U14:W14"/>
    <mergeCell ref="M9:N9"/>
    <mergeCell ref="O9:O10"/>
    <mergeCell ref="P9:Q9"/>
    <mergeCell ref="U9:U10"/>
    <mergeCell ref="V9:W9"/>
    <mergeCell ref="R9:T9"/>
    <mergeCell ref="A7:W7"/>
    <mergeCell ref="A8:W8"/>
    <mergeCell ref="A9:A11"/>
    <mergeCell ref="B9:B11"/>
    <mergeCell ref="C9:C11"/>
    <mergeCell ref="D9:F9"/>
    <mergeCell ref="G9:I9"/>
    <mergeCell ref="J9:L9"/>
    <mergeCell ref="A6:W6"/>
    <mergeCell ref="A1:W1"/>
    <mergeCell ref="A2:W2"/>
    <mergeCell ref="A3:W3"/>
    <mergeCell ref="A4:W4"/>
    <mergeCell ref="A5:W5"/>
  </mergeCells>
  <printOptions horizontalCentered="1"/>
  <pageMargins left="0.98425196850393704" right="0.11811023622047245" top="3.9370078740157481" bottom="0.59055118110236227" header="0.31496062992125984" footer="0.31496062992125984"/>
  <pageSetup paperSize="239" scale="25" fitToWidth="0" fitToHeight="0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4"/>
  <sheetViews>
    <sheetView tabSelected="1" view="pageBreakPreview" topLeftCell="C1" zoomScale="55" zoomScaleNormal="70" zoomScaleSheetLayoutView="55" workbookViewId="0">
      <pane ySplit="1" topLeftCell="A2" activePane="bottomLeft" state="frozen"/>
      <selection pane="bottomLeft" activeCell="A5" sqref="A5:Y5"/>
    </sheetView>
  </sheetViews>
  <sheetFormatPr baseColWidth="10" defaultColWidth="8.85546875" defaultRowHeight="15" x14ac:dyDescent="0.25"/>
  <cols>
    <col min="1" max="1" width="6.85546875" style="5" customWidth="1"/>
    <col min="2" max="2" width="11.85546875" style="8" customWidth="1"/>
    <col min="3" max="3" width="15.85546875" style="8" customWidth="1"/>
    <col min="4" max="4" width="14.85546875" style="9" customWidth="1"/>
    <col min="5" max="6" width="22.7109375" style="5" customWidth="1"/>
    <col min="7" max="7" width="20.140625" style="5" customWidth="1"/>
    <col min="8" max="8" width="17" style="5" customWidth="1"/>
    <col min="9" max="10" width="20.5703125" style="5" customWidth="1"/>
    <col min="11" max="11" width="25.28515625" style="5" customWidth="1"/>
    <col min="12" max="12" width="21" style="5" customWidth="1"/>
    <col min="13" max="13" width="19.28515625" style="5" customWidth="1"/>
    <col min="14" max="14" width="17.5703125" style="5" customWidth="1"/>
    <col min="15" max="15" width="15.5703125" style="5" customWidth="1"/>
    <col min="16" max="16" width="16.140625" style="5" customWidth="1"/>
    <col min="17" max="17" width="17.5703125" style="5" customWidth="1"/>
    <col min="18" max="18" width="15.28515625" style="5" customWidth="1"/>
    <col min="19" max="19" width="17.7109375" style="5" customWidth="1"/>
    <col min="20" max="20" width="21.140625" style="5" customWidth="1"/>
    <col min="21" max="21" width="20" style="5" customWidth="1"/>
    <col min="22" max="22" width="20.5703125" style="5" customWidth="1"/>
    <col min="23" max="23" width="29.140625" style="5" customWidth="1"/>
    <col min="24" max="24" width="20" style="5" customWidth="1"/>
    <col min="25" max="25" width="20.28515625" style="5" customWidth="1"/>
    <col min="26" max="26" width="20.28515625" style="9" customWidth="1"/>
    <col min="27" max="27" width="15.7109375" style="5" customWidth="1"/>
    <col min="28" max="16384" width="8.85546875" style="5"/>
  </cols>
  <sheetData>
    <row r="1" spans="1:26" s="93" customFormat="1" ht="20.25" x14ac:dyDescent="0.3">
      <c r="A1" s="91" t="s">
        <v>84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2"/>
    </row>
    <row r="2" spans="1:26" s="93" customFormat="1" ht="20.25" x14ac:dyDescent="0.3">
      <c r="A2" s="91" t="s">
        <v>85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2"/>
    </row>
    <row r="3" spans="1:26" s="93" customFormat="1" ht="20.25" x14ac:dyDescent="0.3">
      <c r="A3" s="91" t="s">
        <v>86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2"/>
    </row>
    <row r="4" spans="1:26" s="93" customFormat="1" ht="20.25" x14ac:dyDescent="0.3">
      <c r="A4" s="91" t="s">
        <v>145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2"/>
    </row>
    <row r="5" spans="1:26" s="93" customFormat="1" ht="20.25" x14ac:dyDescent="0.3">
      <c r="A5" s="91" t="s">
        <v>88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2"/>
    </row>
    <row r="6" spans="1:26" s="93" customFormat="1" ht="20.25" x14ac:dyDescent="0.3">
      <c r="A6" s="91"/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2"/>
    </row>
    <row r="7" spans="1:26" s="93" customFormat="1" ht="15" customHeight="1" x14ac:dyDescent="0.3">
      <c r="A7" s="91" t="s">
        <v>89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2"/>
    </row>
    <row r="8" spans="1:26" s="39" customFormat="1" ht="23.25" x14ac:dyDescent="0.25">
      <c r="A8" s="90" t="s">
        <v>144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38"/>
    </row>
    <row r="9" spans="1:26" s="9" customFormat="1" ht="90.75" customHeight="1" x14ac:dyDescent="0.25">
      <c r="A9" s="40" t="s">
        <v>83</v>
      </c>
      <c r="B9" s="40" t="s">
        <v>57</v>
      </c>
      <c r="C9" s="40" t="s">
        <v>58</v>
      </c>
      <c r="D9" s="41" t="s">
        <v>1</v>
      </c>
      <c r="E9" s="41" t="s">
        <v>149</v>
      </c>
      <c r="F9" s="40" t="s">
        <v>60</v>
      </c>
      <c r="G9" s="40"/>
      <c r="H9" s="40"/>
      <c r="I9" s="40" t="s">
        <v>63</v>
      </c>
      <c r="J9" s="40"/>
      <c r="K9" s="40"/>
      <c r="L9" s="40" t="s">
        <v>66</v>
      </c>
      <c r="M9" s="40"/>
      <c r="N9" s="40"/>
      <c r="O9" s="89" t="s">
        <v>151</v>
      </c>
      <c r="P9" s="42"/>
      <c r="Q9" s="43" t="s">
        <v>92</v>
      </c>
      <c r="R9" s="89" t="s">
        <v>152</v>
      </c>
      <c r="S9" s="42"/>
      <c r="T9" s="40" t="s">
        <v>127</v>
      </c>
      <c r="U9" s="40"/>
      <c r="V9" s="40"/>
      <c r="W9" s="44" t="s">
        <v>117</v>
      </c>
      <c r="X9" s="45" t="s">
        <v>128</v>
      </c>
      <c r="Y9" s="46"/>
      <c r="Z9" s="44" t="s">
        <v>143</v>
      </c>
    </row>
    <row r="10" spans="1:26" s="9" customFormat="1" ht="117" customHeight="1" x14ac:dyDescent="0.25">
      <c r="A10" s="40"/>
      <c r="B10" s="40"/>
      <c r="C10" s="40"/>
      <c r="D10" s="41"/>
      <c r="E10" s="47"/>
      <c r="F10" s="48" t="s">
        <v>59</v>
      </c>
      <c r="G10" s="48" t="s">
        <v>61</v>
      </c>
      <c r="H10" s="48" t="s">
        <v>62</v>
      </c>
      <c r="I10" s="49" t="s">
        <v>64</v>
      </c>
      <c r="J10" s="49" t="s">
        <v>61</v>
      </c>
      <c r="K10" s="49" t="s">
        <v>150</v>
      </c>
      <c r="L10" s="49" t="s">
        <v>64</v>
      </c>
      <c r="M10" s="49" t="s">
        <v>61</v>
      </c>
      <c r="N10" s="49" t="s">
        <v>67</v>
      </c>
      <c r="O10" s="50" t="s">
        <v>93</v>
      </c>
      <c r="P10" s="50" t="s">
        <v>94</v>
      </c>
      <c r="Q10" s="43"/>
      <c r="R10" s="50" t="s">
        <v>93</v>
      </c>
      <c r="S10" s="50" t="s">
        <v>94</v>
      </c>
      <c r="T10" s="48" t="s">
        <v>64</v>
      </c>
      <c r="U10" s="48" t="s">
        <v>61</v>
      </c>
      <c r="V10" s="50" t="s">
        <v>95</v>
      </c>
      <c r="W10" s="51"/>
      <c r="X10" s="50" t="s">
        <v>96</v>
      </c>
      <c r="Y10" s="50" t="s">
        <v>61</v>
      </c>
      <c r="Z10" s="52"/>
    </row>
    <row r="11" spans="1:26" customFormat="1" ht="33.75" customHeight="1" x14ac:dyDescent="0.25">
      <c r="A11" s="40"/>
      <c r="B11" s="40"/>
      <c r="C11" s="40"/>
      <c r="D11" s="41"/>
      <c r="E11" s="47"/>
      <c r="F11" s="53" t="s">
        <v>68</v>
      </c>
      <c r="G11" s="53" t="s">
        <v>69</v>
      </c>
      <c r="H11" s="53" t="s">
        <v>70</v>
      </c>
      <c r="I11" s="53" t="s">
        <v>71</v>
      </c>
      <c r="J11" s="53" t="s">
        <v>72</v>
      </c>
      <c r="K11" s="53" t="s">
        <v>73</v>
      </c>
      <c r="L11" s="53" t="s">
        <v>74</v>
      </c>
      <c r="M11" s="53" t="s">
        <v>75</v>
      </c>
      <c r="N11" s="53" t="s">
        <v>76</v>
      </c>
      <c r="O11" s="54" t="s">
        <v>77</v>
      </c>
      <c r="P11" s="54" t="s">
        <v>78</v>
      </c>
      <c r="Q11" s="54" t="s">
        <v>79</v>
      </c>
      <c r="R11" s="54" t="s">
        <v>80</v>
      </c>
      <c r="S11" s="54" t="s">
        <v>81</v>
      </c>
      <c r="T11" s="55" t="s">
        <v>135</v>
      </c>
      <c r="U11" s="55" t="s">
        <v>136</v>
      </c>
      <c r="V11" s="55" t="s">
        <v>137</v>
      </c>
      <c r="W11" s="54" t="s">
        <v>132</v>
      </c>
      <c r="X11" s="56" t="s">
        <v>138</v>
      </c>
      <c r="Y11" s="56" t="s">
        <v>139</v>
      </c>
      <c r="Z11" s="54"/>
    </row>
    <row r="12" spans="1:26" s="27" customFormat="1" ht="69.95" customHeight="1" x14ac:dyDescent="0.25">
      <c r="A12" s="57">
        <v>1</v>
      </c>
      <c r="B12" s="58" t="s">
        <v>2</v>
      </c>
      <c r="C12" s="58" t="s">
        <v>3</v>
      </c>
      <c r="D12" s="57">
        <v>90</v>
      </c>
      <c r="E12" s="59" t="s">
        <v>4</v>
      </c>
      <c r="F12" s="60">
        <v>1258</v>
      </c>
      <c r="G12" s="60">
        <v>0</v>
      </c>
      <c r="H12" s="60">
        <f>F12+G12</f>
        <v>1258</v>
      </c>
      <c r="I12" s="60">
        <v>0</v>
      </c>
      <c r="J12" s="60">
        <v>0</v>
      </c>
      <c r="K12" s="60">
        <f>I12+J12</f>
        <v>0</v>
      </c>
      <c r="L12" s="60">
        <f>F12-I12</f>
        <v>1258</v>
      </c>
      <c r="M12" s="60">
        <f>G12-J12</f>
        <v>0</v>
      </c>
      <c r="N12" s="60">
        <f>L12+M12</f>
        <v>1258</v>
      </c>
      <c r="O12" s="60">
        <v>0</v>
      </c>
      <c r="P12" s="60">
        <v>0</v>
      </c>
      <c r="Q12" s="60">
        <f>N12-O12+P12</f>
        <v>1258</v>
      </c>
      <c r="R12" s="60">
        <v>0</v>
      </c>
      <c r="S12" s="60">
        <v>0</v>
      </c>
      <c r="T12" s="61">
        <f>L12-O12-R12+P12+S12</f>
        <v>1258</v>
      </c>
      <c r="U12" s="61">
        <f>M12</f>
        <v>0</v>
      </c>
      <c r="V12" s="61">
        <f>T12+U12</f>
        <v>1258</v>
      </c>
      <c r="W12" s="60">
        <v>0</v>
      </c>
      <c r="X12" s="62">
        <f>T12-W12</f>
        <v>1258</v>
      </c>
      <c r="Y12" s="62">
        <f>U12</f>
        <v>0</v>
      </c>
      <c r="Z12" s="54" t="s">
        <v>142</v>
      </c>
    </row>
    <row r="13" spans="1:26" s="27" customFormat="1" ht="69.95" customHeight="1" x14ac:dyDescent="0.25">
      <c r="A13" s="57">
        <v>2</v>
      </c>
      <c r="B13" s="58" t="s">
        <v>2</v>
      </c>
      <c r="C13" s="58" t="s">
        <v>3</v>
      </c>
      <c r="D13" s="57">
        <v>273</v>
      </c>
      <c r="E13" s="59" t="s">
        <v>5</v>
      </c>
      <c r="F13" s="60">
        <v>0</v>
      </c>
      <c r="G13" s="60">
        <v>0</v>
      </c>
      <c r="H13" s="60">
        <f t="shared" ref="H13:H77" si="0">F13+G13</f>
        <v>0</v>
      </c>
      <c r="I13" s="60">
        <v>0</v>
      </c>
      <c r="J13" s="60">
        <v>2500</v>
      </c>
      <c r="K13" s="60">
        <f t="shared" ref="K13:K77" si="1">I13+J13</f>
        <v>2500</v>
      </c>
      <c r="L13" s="60">
        <f t="shared" ref="L13:L77" si="2">F13-I13</f>
        <v>0</v>
      </c>
      <c r="M13" s="60">
        <f t="shared" ref="M13:M77" si="3">G13-J13</f>
        <v>-2500</v>
      </c>
      <c r="N13" s="60">
        <f t="shared" ref="N13:N77" si="4">L13+M13</f>
        <v>-2500</v>
      </c>
      <c r="O13" s="60">
        <v>0</v>
      </c>
      <c r="P13" s="60">
        <v>0</v>
      </c>
      <c r="Q13" s="60">
        <f t="shared" ref="Q13:Q76" si="5">N13-O13+P13</f>
        <v>-2500</v>
      </c>
      <c r="R13" s="60">
        <v>0</v>
      </c>
      <c r="S13" s="60">
        <v>0</v>
      </c>
      <c r="T13" s="61">
        <f t="shared" ref="T13:T16" si="6">L13-O13-R13+P13+S13</f>
        <v>0</v>
      </c>
      <c r="U13" s="61">
        <f t="shared" ref="U13:U16" si="7">M13</f>
        <v>-2500</v>
      </c>
      <c r="V13" s="61">
        <f t="shared" ref="V13:V16" si="8">T13+U13</f>
        <v>-2500</v>
      </c>
      <c r="W13" s="60">
        <v>0</v>
      </c>
      <c r="X13" s="62">
        <f t="shared" ref="X13:X76" si="9">T13-W13</f>
        <v>0</v>
      </c>
      <c r="Y13" s="62">
        <f t="shared" ref="Y13:Y76" si="10">U13</f>
        <v>-2500</v>
      </c>
      <c r="Z13" s="63"/>
    </row>
    <row r="14" spans="1:26" s="27" customFormat="1" ht="69.95" customHeight="1" x14ac:dyDescent="0.25">
      <c r="A14" s="57">
        <v>3</v>
      </c>
      <c r="B14" s="58" t="s">
        <v>2</v>
      </c>
      <c r="C14" s="58" t="s">
        <v>3</v>
      </c>
      <c r="D14" s="57">
        <v>753</v>
      </c>
      <c r="E14" s="59" t="s">
        <v>6</v>
      </c>
      <c r="F14" s="60">
        <v>2000</v>
      </c>
      <c r="G14" s="60">
        <v>0</v>
      </c>
      <c r="H14" s="60">
        <f t="shared" si="0"/>
        <v>2000</v>
      </c>
      <c r="I14" s="60">
        <v>0</v>
      </c>
      <c r="J14" s="60">
        <v>0</v>
      </c>
      <c r="K14" s="60">
        <f t="shared" si="1"/>
        <v>0</v>
      </c>
      <c r="L14" s="60">
        <f t="shared" si="2"/>
        <v>2000</v>
      </c>
      <c r="M14" s="60">
        <f t="shared" si="3"/>
        <v>0</v>
      </c>
      <c r="N14" s="60">
        <f t="shared" si="4"/>
        <v>2000</v>
      </c>
      <c r="O14" s="60">
        <v>0</v>
      </c>
      <c r="P14" s="60">
        <v>0</v>
      </c>
      <c r="Q14" s="60">
        <f t="shared" si="5"/>
        <v>2000</v>
      </c>
      <c r="R14" s="60">
        <v>0</v>
      </c>
      <c r="S14" s="60">
        <v>0</v>
      </c>
      <c r="T14" s="61">
        <f t="shared" si="6"/>
        <v>2000</v>
      </c>
      <c r="U14" s="61">
        <f t="shared" si="7"/>
        <v>0</v>
      </c>
      <c r="V14" s="61">
        <f t="shared" si="8"/>
        <v>2000</v>
      </c>
      <c r="W14" s="60">
        <v>0</v>
      </c>
      <c r="X14" s="62">
        <f t="shared" si="9"/>
        <v>2000</v>
      </c>
      <c r="Y14" s="62">
        <f t="shared" si="10"/>
        <v>0</v>
      </c>
      <c r="Z14" s="54" t="s">
        <v>142</v>
      </c>
    </row>
    <row r="15" spans="1:26" s="27" customFormat="1" ht="69.95" customHeight="1" x14ac:dyDescent="0.25">
      <c r="A15" s="57">
        <v>4</v>
      </c>
      <c r="B15" s="58" t="s">
        <v>2</v>
      </c>
      <c r="C15" s="58" t="s">
        <v>3</v>
      </c>
      <c r="D15" s="57">
        <v>972</v>
      </c>
      <c r="E15" s="59" t="s">
        <v>7</v>
      </c>
      <c r="F15" s="60">
        <v>0</v>
      </c>
      <c r="G15" s="60">
        <v>4500</v>
      </c>
      <c r="H15" s="60">
        <f t="shared" si="0"/>
        <v>4500</v>
      </c>
      <c r="I15" s="60">
        <v>0</v>
      </c>
      <c r="J15" s="60">
        <v>4500</v>
      </c>
      <c r="K15" s="60">
        <f t="shared" si="1"/>
        <v>4500</v>
      </c>
      <c r="L15" s="60">
        <f t="shared" si="2"/>
        <v>0</v>
      </c>
      <c r="M15" s="60">
        <f t="shared" si="3"/>
        <v>0</v>
      </c>
      <c r="N15" s="60">
        <f t="shared" si="4"/>
        <v>0</v>
      </c>
      <c r="O15" s="60">
        <v>0</v>
      </c>
      <c r="P15" s="60">
        <v>0</v>
      </c>
      <c r="Q15" s="60">
        <f t="shared" si="5"/>
        <v>0</v>
      </c>
      <c r="R15" s="60">
        <v>0</v>
      </c>
      <c r="S15" s="60">
        <v>0</v>
      </c>
      <c r="T15" s="61">
        <f t="shared" si="6"/>
        <v>0</v>
      </c>
      <c r="U15" s="61">
        <f t="shared" si="7"/>
        <v>0</v>
      </c>
      <c r="V15" s="61">
        <f t="shared" si="8"/>
        <v>0</v>
      </c>
      <c r="W15" s="60">
        <v>0</v>
      </c>
      <c r="X15" s="62">
        <f t="shared" si="9"/>
        <v>0</v>
      </c>
      <c r="Y15" s="62">
        <f t="shared" si="10"/>
        <v>0</v>
      </c>
      <c r="Z15" s="63"/>
    </row>
    <row r="16" spans="1:26" s="27" customFormat="1" ht="69.95" customHeight="1" x14ac:dyDescent="0.25">
      <c r="A16" s="57">
        <v>5</v>
      </c>
      <c r="B16" s="58" t="s">
        <v>2</v>
      </c>
      <c r="C16" s="58" t="s">
        <v>3</v>
      </c>
      <c r="D16" s="57">
        <v>1047</v>
      </c>
      <c r="E16" s="59" t="s">
        <v>8</v>
      </c>
      <c r="F16" s="60">
        <v>0</v>
      </c>
      <c r="G16" s="60">
        <v>6000</v>
      </c>
      <c r="H16" s="60">
        <f t="shared" si="0"/>
        <v>6000</v>
      </c>
      <c r="I16" s="60">
        <v>0</v>
      </c>
      <c r="J16" s="60">
        <v>6000</v>
      </c>
      <c r="K16" s="60">
        <f t="shared" si="1"/>
        <v>6000</v>
      </c>
      <c r="L16" s="60">
        <f t="shared" si="2"/>
        <v>0</v>
      </c>
      <c r="M16" s="60">
        <f t="shared" si="3"/>
        <v>0</v>
      </c>
      <c r="N16" s="60">
        <f t="shared" si="4"/>
        <v>0</v>
      </c>
      <c r="O16" s="60">
        <v>0</v>
      </c>
      <c r="P16" s="60">
        <v>0</v>
      </c>
      <c r="Q16" s="60">
        <f t="shared" si="5"/>
        <v>0</v>
      </c>
      <c r="R16" s="60">
        <v>0</v>
      </c>
      <c r="S16" s="60">
        <v>0</v>
      </c>
      <c r="T16" s="61">
        <f t="shared" si="6"/>
        <v>0</v>
      </c>
      <c r="U16" s="61">
        <f t="shared" si="7"/>
        <v>0</v>
      </c>
      <c r="V16" s="61">
        <f t="shared" si="8"/>
        <v>0</v>
      </c>
      <c r="W16" s="60">
        <v>0</v>
      </c>
      <c r="X16" s="62">
        <f t="shared" si="9"/>
        <v>0</v>
      </c>
      <c r="Y16" s="62">
        <f t="shared" si="10"/>
        <v>0</v>
      </c>
      <c r="Z16" s="63"/>
    </row>
    <row r="17" spans="1:26" s="27" customFormat="1" ht="69.95" customHeight="1" x14ac:dyDescent="0.25">
      <c r="A17" s="57">
        <v>6</v>
      </c>
      <c r="B17" s="58" t="s">
        <v>2</v>
      </c>
      <c r="C17" s="58" t="s">
        <v>3</v>
      </c>
      <c r="D17" s="57">
        <v>1083</v>
      </c>
      <c r="E17" s="59" t="s">
        <v>9</v>
      </c>
      <c r="F17" s="60">
        <v>4000</v>
      </c>
      <c r="G17" s="60">
        <v>0</v>
      </c>
      <c r="H17" s="60">
        <f t="shared" si="0"/>
        <v>4000</v>
      </c>
      <c r="I17" s="60">
        <v>0</v>
      </c>
      <c r="J17" s="60">
        <v>0</v>
      </c>
      <c r="K17" s="60">
        <f t="shared" si="1"/>
        <v>0</v>
      </c>
      <c r="L17" s="60">
        <f t="shared" si="2"/>
        <v>4000</v>
      </c>
      <c r="M17" s="60">
        <f t="shared" si="3"/>
        <v>0</v>
      </c>
      <c r="N17" s="60">
        <f t="shared" si="4"/>
        <v>4000</v>
      </c>
      <c r="O17" s="60">
        <v>0</v>
      </c>
      <c r="P17" s="60">
        <v>0</v>
      </c>
      <c r="Q17" s="60">
        <f t="shared" si="5"/>
        <v>4000</v>
      </c>
      <c r="R17" s="60">
        <v>0</v>
      </c>
      <c r="S17" s="60">
        <v>0</v>
      </c>
      <c r="T17" s="61">
        <f t="shared" ref="T17:T80" si="11">L17-O17-R17+P17+S17</f>
        <v>4000</v>
      </c>
      <c r="U17" s="61">
        <f t="shared" ref="U17:U80" si="12">M17</f>
        <v>0</v>
      </c>
      <c r="V17" s="61">
        <f t="shared" ref="V17:V80" si="13">T17+U17</f>
        <v>4000</v>
      </c>
      <c r="W17" s="60">
        <v>0</v>
      </c>
      <c r="X17" s="62">
        <f t="shared" si="9"/>
        <v>4000</v>
      </c>
      <c r="Y17" s="62">
        <f t="shared" si="10"/>
        <v>0</v>
      </c>
      <c r="Z17" s="54" t="s">
        <v>142</v>
      </c>
    </row>
    <row r="18" spans="1:26" s="27" customFormat="1" ht="69.95" customHeight="1" x14ac:dyDescent="0.25">
      <c r="A18" s="57">
        <v>7</v>
      </c>
      <c r="B18" s="58" t="s">
        <v>2</v>
      </c>
      <c r="C18" s="58" t="s">
        <v>3</v>
      </c>
      <c r="D18" s="57">
        <v>1656</v>
      </c>
      <c r="E18" s="59" t="s">
        <v>10</v>
      </c>
      <c r="F18" s="60">
        <v>0</v>
      </c>
      <c r="G18" s="60">
        <v>8000</v>
      </c>
      <c r="H18" s="60">
        <f t="shared" si="0"/>
        <v>8000</v>
      </c>
      <c r="I18" s="60">
        <v>0</v>
      </c>
      <c r="J18" s="60">
        <v>8000</v>
      </c>
      <c r="K18" s="60">
        <f t="shared" si="1"/>
        <v>8000</v>
      </c>
      <c r="L18" s="60">
        <f t="shared" si="2"/>
        <v>0</v>
      </c>
      <c r="M18" s="60">
        <f t="shared" si="3"/>
        <v>0</v>
      </c>
      <c r="N18" s="60">
        <f t="shared" si="4"/>
        <v>0</v>
      </c>
      <c r="O18" s="60">
        <v>0</v>
      </c>
      <c r="P18" s="60">
        <v>0</v>
      </c>
      <c r="Q18" s="60">
        <f t="shared" si="5"/>
        <v>0</v>
      </c>
      <c r="R18" s="60">
        <v>0</v>
      </c>
      <c r="S18" s="60">
        <v>0</v>
      </c>
      <c r="T18" s="61">
        <f t="shared" si="11"/>
        <v>0</v>
      </c>
      <c r="U18" s="61">
        <f t="shared" si="12"/>
        <v>0</v>
      </c>
      <c r="V18" s="61">
        <f t="shared" si="13"/>
        <v>0</v>
      </c>
      <c r="W18" s="60">
        <v>0</v>
      </c>
      <c r="X18" s="62">
        <f t="shared" si="9"/>
        <v>0</v>
      </c>
      <c r="Y18" s="62">
        <f t="shared" si="10"/>
        <v>0</v>
      </c>
      <c r="Z18" s="63"/>
    </row>
    <row r="19" spans="1:26" s="27" customFormat="1" ht="69.95" customHeight="1" x14ac:dyDescent="0.25">
      <c r="A19" s="57">
        <v>8</v>
      </c>
      <c r="B19" s="58" t="s">
        <v>2</v>
      </c>
      <c r="C19" s="58" t="s">
        <v>3</v>
      </c>
      <c r="D19" s="57">
        <v>1737</v>
      </c>
      <c r="E19" s="59" t="s">
        <v>11</v>
      </c>
      <c r="F19" s="60">
        <v>0</v>
      </c>
      <c r="G19" s="60">
        <v>8000</v>
      </c>
      <c r="H19" s="60">
        <f t="shared" si="0"/>
        <v>8000</v>
      </c>
      <c r="I19" s="60">
        <v>0</v>
      </c>
      <c r="J19" s="60">
        <v>8000</v>
      </c>
      <c r="K19" s="60">
        <f t="shared" si="1"/>
        <v>8000</v>
      </c>
      <c r="L19" s="60">
        <f t="shared" si="2"/>
        <v>0</v>
      </c>
      <c r="M19" s="60">
        <f t="shared" si="3"/>
        <v>0</v>
      </c>
      <c r="N19" s="60">
        <f t="shared" si="4"/>
        <v>0</v>
      </c>
      <c r="O19" s="60">
        <v>0</v>
      </c>
      <c r="P19" s="60">
        <v>0</v>
      </c>
      <c r="Q19" s="60">
        <f t="shared" si="5"/>
        <v>0</v>
      </c>
      <c r="R19" s="60">
        <v>0</v>
      </c>
      <c r="S19" s="60">
        <v>0</v>
      </c>
      <c r="T19" s="61">
        <f t="shared" si="11"/>
        <v>0</v>
      </c>
      <c r="U19" s="61">
        <f t="shared" si="12"/>
        <v>0</v>
      </c>
      <c r="V19" s="61">
        <f t="shared" si="13"/>
        <v>0</v>
      </c>
      <c r="W19" s="60">
        <v>0</v>
      </c>
      <c r="X19" s="62">
        <f t="shared" si="9"/>
        <v>0</v>
      </c>
      <c r="Y19" s="62">
        <f t="shared" si="10"/>
        <v>0</v>
      </c>
      <c r="Z19" s="63"/>
    </row>
    <row r="20" spans="1:26" s="27" customFormat="1" ht="69.95" customHeight="1" x14ac:dyDescent="0.25">
      <c r="A20" s="57">
        <v>9</v>
      </c>
      <c r="B20" s="58" t="s">
        <v>2</v>
      </c>
      <c r="C20" s="58" t="s">
        <v>3</v>
      </c>
      <c r="D20" s="57">
        <v>3543</v>
      </c>
      <c r="E20" s="59" t="s">
        <v>12</v>
      </c>
      <c r="F20" s="60">
        <v>3000</v>
      </c>
      <c r="G20" s="60">
        <v>0</v>
      </c>
      <c r="H20" s="60">
        <f t="shared" si="0"/>
        <v>3000</v>
      </c>
      <c r="I20" s="60">
        <v>0</v>
      </c>
      <c r="J20" s="60">
        <v>0</v>
      </c>
      <c r="K20" s="60">
        <f t="shared" si="1"/>
        <v>0</v>
      </c>
      <c r="L20" s="60">
        <f t="shared" si="2"/>
        <v>3000</v>
      </c>
      <c r="M20" s="60">
        <f t="shared" si="3"/>
        <v>0</v>
      </c>
      <c r="N20" s="60">
        <f t="shared" si="4"/>
        <v>3000</v>
      </c>
      <c r="O20" s="60">
        <v>0</v>
      </c>
      <c r="P20" s="60">
        <v>0</v>
      </c>
      <c r="Q20" s="60">
        <f t="shared" si="5"/>
        <v>3000</v>
      </c>
      <c r="R20" s="60">
        <v>0</v>
      </c>
      <c r="S20" s="60">
        <v>0</v>
      </c>
      <c r="T20" s="61">
        <f t="shared" si="11"/>
        <v>3000</v>
      </c>
      <c r="U20" s="61">
        <f t="shared" si="12"/>
        <v>0</v>
      </c>
      <c r="V20" s="61">
        <f t="shared" si="13"/>
        <v>3000</v>
      </c>
      <c r="W20" s="60">
        <v>0</v>
      </c>
      <c r="X20" s="62">
        <f t="shared" si="9"/>
        <v>3000</v>
      </c>
      <c r="Y20" s="62">
        <f t="shared" si="10"/>
        <v>0</v>
      </c>
      <c r="Z20" s="54" t="s">
        <v>142</v>
      </c>
    </row>
    <row r="21" spans="1:26" s="27" customFormat="1" ht="69.95" customHeight="1" x14ac:dyDescent="0.25">
      <c r="A21" s="57">
        <v>10</v>
      </c>
      <c r="B21" s="58" t="s">
        <v>2</v>
      </c>
      <c r="C21" s="58" t="s">
        <v>3</v>
      </c>
      <c r="D21" s="57">
        <v>3556</v>
      </c>
      <c r="E21" s="59" t="s">
        <v>13</v>
      </c>
      <c r="F21" s="60">
        <v>0</v>
      </c>
      <c r="G21" s="60">
        <v>3000</v>
      </c>
      <c r="H21" s="60">
        <f t="shared" si="0"/>
        <v>3000</v>
      </c>
      <c r="I21" s="60">
        <v>0</v>
      </c>
      <c r="J21" s="60">
        <v>3000</v>
      </c>
      <c r="K21" s="60">
        <f t="shared" si="1"/>
        <v>3000</v>
      </c>
      <c r="L21" s="60">
        <f t="shared" si="2"/>
        <v>0</v>
      </c>
      <c r="M21" s="60">
        <f t="shared" si="3"/>
        <v>0</v>
      </c>
      <c r="N21" s="60">
        <f t="shared" si="4"/>
        <v>0</v>
      </c>
      <c r="O21" s="60">
        <v>0</v>
      </c>
      <c r="P21" s="60">
        <v>0</v>
      </c>
      <c r="Q21" s="60">
        <f t="shared" si="5"/>
        <v>0</v>
      </c>
      <c r="R21" s="60">
        <v>0</v>
      </c>
      <c r="S21" s="60">
        <v>0</v>
      </c>
      <c r="T21" s="61">
        <f t="shared" si="11"/>
        <v>0</v>
      </c>
      <c r="U21" s="61">
        <f t="shared" si="12"/>
        <v>0</v>
      </c>
      <c r="V21" s="61">
        <f t="shared" si="13"/>
        <v>0</v>
      </c>
      <c r="W21" s="60">
        <v>0</v>
      </c>
      <c r="X21" s="62">
        <f t="shared" si="9"/>
        <v>0</v>
      </c>
      <c r="Y21" s="62">
        <f t="shared" si="10"/>
        <v>0</v>
      </c>
      <c r="Z21" s="63"/>
    </row>
    <row r="22" spans="1:26" s="27" customFormat="1" ht="69.95" customHeight="1" x14ac:dyDescent="0.25">
      <c r="A22" s="57">
        <v>11</v>
      </c>
      <c r="B22" s="58" t="s">
        <v>2</v>
      </c>
      <c r="C22" s="58" t="s">
        <v>3</v>
      </c>
      <c r="D22" s="57">
        <v>3862</v>
      </c>
      <c r="E22" s="59" t="s">
        <v>82</v>
      </c>
      <c r="F22" s="60">
        <v>-6122.91</v>
      </c>
      <c r="G22" s="60">
        <v>0</v>
      </c>
      <c r="H22" s="60">
        <f t="shared" si="0"/>
        <v>-6122.91</v>
      </c>
      <c r="I22" s="60">
        <v>0</v>
      </c>
      <c r="J22" s="60">
        <v>0</v>
      </c>
      <c r="K22" s="60">
        <f t="shared" si="1"/>
        <v>0</v>
      </c>
      <c r="L22" s="60">
        <f t="shared" si="2"/>
        <v>-6122.91</v>
      </c>
      <c r="M22" s="60">
        <f t="shared" si="3"/>
        <v>0</v>
      </c>
      <c r="N22" s="60">
        <f t="shared" si="4"/>
        <v>-6122.91</v>
      </c>
      <c r="O22" s="60">
        <v>0</v>
      </c>
      <c r="P22" s="60">
        <v>0</v>
      </c>
      <c r="Q22" s="60">
        <f t="shared" si="5"/>
        <v>-6122.91</v>
      </c>
      <c r="R22" s="60">
        <v>0</v>
      </c>
      <c r="S22" s="60">
        <v>0</v>
      </c>
      <c r="T22" s="61">
        <f t="shared" si="11"/>
        <v>-6122.91</v>
      </c>
      <c r="U22" s="61">
        <f t="shared" si="12"/>
        <v>0</v>
      </c>
      <c r="V22" s="61">
        <f t="shared" si="13"/>
        <v>-6122.91</v>
      </c>
      <c r="W22" s="60">
        <v>0</v>
      </c>
      <c r="X22" s="62">
        <f t="shared" si="9"/>
        <v>-6122.91</v>
      </c>
      <c r="Y22" s="62">
        <f t="shared" si="10"/>
        <v>0</v>
      </c>
      <c r="Z22" s="54" t="s">
        <v>141</v>
      </c>
    </row>
    <row r="23" spans="1:26" s="27" customFormat="1" ht="69.95" customHeight="1" x14ac:dyDescent="0.25">
      <c r="A23" s="57">
        <v>12</v>
      </c>
      <c r="B23" s="58" t="s">
        <v>2</v>
      </c>
      <c r="C23" s="58" t="s">
        <v>3</v>
      </c>
      <c r="D23" s="57">
        <v>4061</v>
      </c>
      <c r="E23" s="59" t="s">
        <v>14</v>
      </c>
      <c r="F23" s="60">
        <v>0</v>
      </c>
      <c r="G23" s="60">
        <v>3000</v>
      </c>
      <c r="H23" s="60">
        <f t="shared" si="0"/>
        <v>3000</v>
      </c>
      <c r="I23" s="60">
        <v>0</v>
      </c>
      <c r="J23" s="60">
        <v>3000</v>
      </c>
      <c r="K23" s="60">
        <f t="shared" si="1"/>
        <v>3000</v>
      </c>
      <c r="L23" s="60">
        <f t="shared" si="2"/>
        <v>0</v>
      </c>
      <c r="M23" s="60">
        <f t="shared" si="3"/>
        <v>0</v>
      </c>
      <c r="N23" s="60">
        <f t="shared" si="4"/>
        <v>0</v>
      </c>
      <c r="O23" s="60">
        <v>0</v>
      </c>
      <c r="P23" s="60">
        <v>0</v>
      </c>
      <c r="Q23" s="60">
        <f t="shared" si="5"/>
        <v>0</v>
      </c>
      <c r="R23" s="60">
        <v>0</v>
      </c>
      <c r="S23" s="60">
        <v>0</v>
      </c>
      <c r="T23" s="61">
        <f t="shared" si="11"/>
        <v>0</v>
      </c>
      <c r="U23" s="61">
        <f t="shared" si="12"/>
        <v>0</v>
      </c>
      <c r="V23" s="61">
        <f t="shared" si="13"/>
        <v>0</v>
      </c>
      <c r="W23" s="60">
        <v>0</v>
      </c>
      <c r="X23" s="62">
        <f t="shared" si="9"/>
        <v>0</v>
      </c>
      <c r="Y23" s="62">
        <f t="shared" si="10"/>
        <v>0</v>
      </c>
      <c r="Z23" s="63"/>
    </row>
    <row r="24" spans="1:26" s="27" customFormat="1" ht="69.95" customHeight="1" x14ac:dyDescent="0.25">
      <c r="A24" s="57">
        <v>13</v>
      </c>
      <c r="B24" s="58" t="s">
        <v>2</v>
      </c>
      <c r="C24" s="58" t="s">
        <v>3</v>
      </c>
      <c r="D24" s="57">
        <v>4311</v>
      </c>
      <c r="E24" s="59" t="s">
        <v>15</v>
      </c>
      <c r="F24" s="60">
        <v>1377.38</v>
      </c>
      <c r="G24" s="60">
        <v>12000</v>
      </c>
      <c r="H24" s="60">
        <f t="shared" si="0"/>
        <v>13377.380000000001</v>
      </c>
      <c r="I24" s="60">
        <v>1377.38</v>
      </c>
      <c r="J24" s="60">
        <v>12000</v>
      </c>
      <c r="K24" s="60">
        <f t="shared" si="1"/>
        <v>13377.380000000001</v>
      </c>
      <c r="L24" s="60">
        <f t="shared" si="2"/>
        <v>0</v>
      </c>
      <c r="M24" s="60">
        <f t="shared" si="3"/>
        <v>0</v>
      </c>
      <c r="N24" s="60">
        <f t="shared" si="4"/>
        <v>0</v>
      </c>
      <c r="O24" s="60">
        <v>0</v>
      </c>
      <c r="P24" s="60">
        <v>0</v>
      </c>
      <c r="Q24" s="60">
        <f t="shared" si="5"/>
        <v>0</v>
      </c>
      <c r="R24" s="60">
        <v>0</v>
      </c>
      <c r="S24" s="60">
        <v>0</v>
      </c>
      <c r="T24" s="61">
        <f t="shared" si="11"/>
        <v>0</v>
      </c>
      <c r="U24" s="61">
        <f t="shared" si="12"/>
        <v>0</v>
      </c>
      <c r="V24" s="61">
        <f t="shared" si="13"/>
        <v>0</v>
      </c>
      <c r="W24" s="60">
        <v>0</v>
      </c>
      <c r="X24" s="62">
        <f t="shared" si="9"/>
        <v>0</v>
      </c>
      <c r="Y24" s="62">
        <f t="shared" si="10"/>
        <v>0</v>
      </c>
      <c r="Z24" s="63"/>
    </row>
    <row r="25" spans="1:26" s="27" customFormat="1" ht="69.95" customHeight="1" x14ac:dyDescent="0.25">
      <c r="A25" s="57">
        <v>14</v>
      </c>
      <c r="B25" s="58" t="s">
        <v>2</v>
      </c>
      <c r="C25" s="58" t="s">
        <v>3</v>
      </c>
      <c r="D25" s="57">
        <v>4384</v>
      </c>
      <c r="E25" s="59" t="s">
        <v>16</v>
      </c>
      <c r="F25" s="60">
        <v>0.56000000000000005</v>
      </c>
      <c r="G25" s="60">
        <v>0</v>
      </c>
      <c r="H25" s="60">
        <f t="shared" si="0"/>
        <v>0.56000000000000005</v>
      </c>
      <c r="I25" s="60">
        <v>0.56000000000000005</v>
      </c>
      <c r="J25" s="60">
        <v>0</v>
      </c>
      <c r="K25" s="60">
        <f t="shared" si="1"/>
        <v>0.56000000000000005</v>
      </c>
      <c r="L25" s="60">
        <f t="shared" si="2"/>
        <v>0</v>
      </c>
      <c r="M25" s="60">
        <f t="shared" si="3"/>
        <v>0</v>
      </c>
      <c r="N25" s="60">
        <f t="shared" si="4"/>
        <v>0</v>
      </c>
      <c r="O25" s="60">
        <v>0</v>
      </c>
      <c r="P25" s="60">
        <v>0</v>
      </c>
      <c r="Q25" s="60">
        <f t="shared" si="5"/>
        <v>0</v>
      </c>
      <c r="R25" s="60">
        <v>0</v>
      </c>
      <c r="S25" s="60">
        <v>0</v>
      </c>
      <c r="T25" s="61">
        <f t="shared" si="11"/>
        <v>0</v>
      </c>
      <c r="U25" s="61">
        <f t="shared" si="12"/>
        <v>0</v>
      </c>
      <c r="V25" s="61">
        <f t="shared" si="13"/>
        <v>0</v>
      </c>
      <c r="W25" s="60">
        <v>0</v>
      </c>
      <c r="X25" s="62">
        <f t="shared" si="9"/>
        <v>0</v>
      </c>
      <c r="Y25" s="62">
        <f t="shared" si="10"/>
        <v>0</v>
      </c>
      <c r="Z25" s="63"/>
    </row>
    <row r="26" spans="1:26" s="27" customFormat="1" ht="69.95" customHeight="1" x14ac:dyDescent="0.25">
      <c r="A26" s="57">
        <v>15</v>
      </c>
      <c r="B26" s="58" t="s">
        <v>2</v>
      </c>
      <c r="C26" s="58" t="s">
        <v>3</v>
      </c>
      <c r="D26" s="57">
        <v>4475</v>
      </c>
      <c r="E26" s="59" t="s">
        <v>17</v>
      </c>
      <c r="F26" s="60">
        <v>0</v>
      </c>
      <c r="G26" s="60">
        <v>13000</v>
      </c>
      <c r="H26" s="60">
        <f t="shared" si="0"/>
        <v>13000</v>
      </c>
      <c r="I26" s="60">
        <v>0</v>
      </c>
      <c r="J26" s="60">
        <v>13000</v>
      </c>
      <c r="K26" s="60">
        <f t="shared" si="1"/>
        <v>13000</v>
      </c>
      <c r="L26" s="60">
        <f t="shared" si="2"/>
        <v>0</v>
      </c>
      <c r="M26" s="60">
        <f t="shared" si="3"/>
        <v>0</v>
      </c>
      <c r="N26" s="60">
        <f t="shared" si="4"/>
        <v>0</v>
      </c>
      <c r="O26" s="60">
        <v>0</v>
      </c>
      <c r="P26" s="60">
        <v>0</v>
      </c>
      <c r="Q26" s="60">
        <f t="shared" si="5"/>
        <v>0</v>
      </c>
      <c r="R26" s="60">
        <v>0</v>
      </c>
      <c r="S26" s="60">
        <v>0</v>
      </c>
      <c r="T26" s="61">
        <f t="shared" si="11"/>
        <v>0</v>
      </c>
      <c r="U26" s="61">
        <f t="shared" si="12"/>
        <v>0</v>
      </c>
      <c r="V26" s="61">
        <f t="shared" si="13"/>
        <v>0</v>
      </c>
      <c r="W26" s="60">
        <v>0</v>
      </c>
      <c r="X26" s="62">
        <f t="shared" si="9"/>
        <v>0</v>
      </c>
      <c r="Y26" s="62">
        <f t="shared" si="10"/>
        <v>0</v>
      </c>
      <c r="Z26" s="63"/>
    </row>
    <row r="27" spans="1:26" s="27" customFormat="1" ht="69.95" customHeight="1" x14ac:dyDescent="0.25">
      <c r="A27" s="57">
        <v>16</v>
      </c>
      <c r="B27" s="58" t="s">
        <v>2</v>
      </c>
      <c r="C27" s="58" t="s">
        <v>3</v>
      </c>
      <c r="D27" s="57">
        <v>5109</v>
      </c>
      <c r="E27" s="59" t="s">
        <v>18</v>
      </c>
      <c r="F27" s="60">
        <v>0</v>
      </c>
      <c r="G27" s="60">
        <v>7000</v>
      </c>
      <c r="H27" s="60">
        <f t="shared" si="0"/>
        <v>7000</v>
      </c>
      <c r="I27" s="60">
        <v>0</v>
      </c>
      <c r="J27" s="60">
        <v>7000</v>
      </c>
      <c r="K27" s="60">
        <f t="shared" si="1"/>
        <v>7000</v>
      </c>
      <c r="L27" s="60">
        <f t="shared" si="2"/>
        <v>0</v>
      </c>
      <c r="M27" s="60">
        <f t="shared" si="3"/>
        <v>0</v>
      </c>
      <c r="N27" s="60">
        <f t="shared" si="4"/>
        <v>0</v>
      </c>
      <c r="O27" s="60">
        <v>0</v>
      </c>
      <c r="P27" s="60">
        <v>0</v>
      </c>
      <c r="Q27" s="60">
        <f t="shared" si="5"/>
        <v>0</v>
      </c>
      <c r="R27" s="60">
        <v>0</v>
      </c>
      <c r="S27" s="60">
        <v>0</v>
      </c>
      <c r="T27" s="61">
        <f t="shared" si="11"/>
        <v>0</v>
      </c>
      <c r="U27" s="61">
        <f t="shared" si="12"/>
        <v>0</v>
      </c>
      <c r="V27" s="61">
        <f t="shared" si="13"/>
        <v>0</v>
      </c>
      <c r="W27" s="60">
        <v>0</v>
      </c>
      <c r="X27" s="62">
        <f t="shared" si="9"/>
        <v>0</v>
      </c>
      <c r="Y27" s="62">
        <f t="shared" si="10"/>
        <v>0</v>
      </c>
      <c r="Z27" s="63"/>
    </row>
    <row r="28" spans="1:26" s="27" customFormat="1" ht="69.95" customHeight="1" x14ac:dyDescent="0.25">
      <c r="A28" s="57">
        <v>17</v>
      </c>
      <c r="B28" s="58" t="s">
        <v>2</v>
      </c>
      <c r="C28" s="58" t="s">
        <v>3</v>
      </c>
      <c r="D28" s="57">
        <v>6208</v>
      </c>
      <c r="E28" s="59" t="s">
        <v>19</v>
      </c>
      <c r="F28" s="60">
        <v>2000</v>
      </c>
      <c r="G28" s="60">
        <v>0</v>
      </c>
      <c r="H28" s="60">
        <f t="shared" si="0"/>
        <v>2000</v>
      </c>
      <c r="I28" s="60">
        <v>0</v>
      </c>
      <c r="J28" s="60">
        <v>0</v>
      </c>
      <c r="K28" s="60">
        <f t="shared" si="1"/>
        <v>0</v>
      </c>
      <c r="L28" s="60">
        <f t="shared" si="2"/>
        <v>2000</v>
      </c>
      <c r="M28" s="60">
        <f t="shared" si="3"/>
        <v>0</v>
      </c>
      <c r="N28" s="60">
        <f t="shared" si="4"/>
        <v>2000</v>
      </c>
      <c r="O28" s="60">
        <v>0</v>
      </c>
      <c r="P28" s="60">
        <v>0</v>
      </c>
      <c r="Q28" s="60">
        <f t="shared" si="5"/>
        <v>2000</v>
      </c>
      <c r="R28" s="60">
        <v>0</v>
      </c>
      <c r="S28" s="60">
        <v>0</v>
      </c>
      <c r="T28" s="61">
        <f t="shared" si="11"/>
        <v>2000</v>
      </c>
      <c r="U28" s="61">
        <f t="shared" si="12"/>
        <v>0</v>
      </c>
      <c r="V28" s="61">
        <f t="shared" si="13"/>
        <v>2000</v>
      </c>
      <c r="W28" s="60">
        <v>0</v>
      </c>
      <c r="X28" s="62">
        <f t="shared" si="9"/>
        <v>2000</v>
      </c>
      <c r="Y28" s="62">
        <f t="shared" si="10"/>
        <v>0</v>
      </c>
      <c r="Z28" s="54" t="s">
        <v>142</v>
      </c>
    </row>
    <row r="29" spans="1:26" s="27" customFormat="1" ht="69.95" customHeight="1" x14ac:dyDescent="0.25">
      <c r="A29" s="57">
        <v>18</v>
      </c>
      <c r="B29" s="58" t="s">
        <v>2</v>
      </c>
      <c r="C29" s="58" t="s">
        <v>3</v>
      </c>
      <c r="D29" s="57">
        <v>6209</v>
      </c>
      <c r="E29" s="59" t="s">
        <v>99</v>
      </c>
      <c r="F29" s="60">
        <v>-139744.71</v>
      </c>
      <c r="G29" s="60">
        <v>0</v>
      </c>
      <c r="H29" s="60">
        <f t="shared" si="0"/>
        <v>-139744.71</v>
      </c>
      <c r="I29" s="60">
        <v>0</v>
      </c>
      <c r="J29" s="60">
        <v>0</v>
      </c>
      <c r="K29" s="60">
        <f t="shared" si="1"/>
        <v>0</v>
      </c>
      <c r="L29" s="60">
        <f t="shared" si="2"/>
        <v>-139744.71</v>
      </c>
      <c r="M29" s="60">
        <f t="shared" si="3"/>
        <v>0</v>
      </c>
      <c r="N29" s="60">
        <f t="shared" si="4"/>
        <v>-139744.71</v>
      </c>
      <c r="O29" s="60">
        <v>0</v>
      </c>
      <c r="P29" s="60">
        <v>0</v>
      </c>
      <c r="Q29" s="60">
        <f t="shared" si="5"/>
        <v>-139744.71</v>
      </c>
      <c r="R29" s="60">
        <v>0</v>
      </c>
      <c r="S29" s="60">
        <v>0</v>
      </c>
      <c r="T29" s="61">
        <f t="shared" si="11"/>
        <v>-139744.71</v>
      </c>
      <c r="U29" s="61">
        <f t="shared" si="12"/>
        <v>0</v>
      </c>
      <c r="V29" s="61">
        <f t="shared" si="13"/>
        <v>-139744.71</v>
      </c>
      <c r="W29" s="60">
        <v>0</v>
      </c>
      <c r="X29" s="62">
        <f t="shared" si="9"/>
        <v>-139744.71</v>
      </c>
      <c r="Y29" s="62">
        <f t="shared" si="10"/>
        <v>0</v>
      </c>
      <c r="Z29" s="54" t="s">
        <v>141</v>
      </c>
    </row>
    <row r="30" spans="1:26" s="27" customFormat="1" ht="69.95" customHeight="1" x14ac:dyDescent="0.25">
      <c r="A30" s="57">
        <v>19</v>
      </c>
      <c r="B30" s="58" t="s">
        <v>2</v>
      </c>
      <c r="C30" s="58" t="s">
        <v>3</v>
      </c>
      <c r="D30" s="57">
        <v>6300</v>
      </c>
      <c r="E30" s="59" t="s">
        <v>20</v>
      </c>
      <c r="F30" s="60">
        <v>4944.82</v>
      </c>
      <c r="G30" s="60">
        <v>0</v>
      </c>
      <c r="H30" s="60">
        <f t="shared" si="0"/>
        <v>4944.82</v>
      </c>
      <c r="I30" s="60">
        <v>0</v>
      </c>
      <c r="J30" s="60">
        <v>0</v>
      </c>
      <c r="K30" s="60">
        <f t="shared" si="1"/>
        <v>0</v>
      </c>
      <c r="L30" s="60">
        <f t="shared" si="2"/>
        <v>4944.82</v>
      </c>
      <c r="M30" s="60">
        <f t="shared" si="3"/>
        <v>0</v>
      </c>
      <c r="N30" s="60">
        <f t="shared" si="4"/>
        <v>4944.82</v>
      </c>
      <c r="O30" s="60">
        <v>0</v>
      </c>
      <c r="P30" s="60">
        <v>0</v>
      </c>
      <c r="Q30" s="60">
        <f t="shared" si="5"/>
        <v>4944.82</v>
      </c>
      <c r="R30" s="60">
        <v>0</v>
      </c>
      <c r="S30" s="60">
        <v>0</v>
      </c>
      <c r="T30" s="61">
        <f t="shared" si="11"/>
        <v>4944.82</v>
      </c>
      <c r="U30" s="61">
        <f t="shared" si="12"/>
        <v>0</v>
      </c>
      <c r="V30" s="61">
        <f t="shared" si="13"/>
        <v>4944.82</v>
      </c>
      <c r="W30" s="60">
        <v>0</v>
      </c>
      <c r="X30" s="62">
        <f t="shared" si="9"/>
        <v>4944.82</v>
      </c>
      <c r="Y30" s="62">
        <f t="shared" si="10"/>
        <v>0</v>
      </c>
      <c r="Z30" s="54" t="s">
        <v>142</v>
      </c>
    </row>
    <row r="31" spans="1:26" s="28" customFormat="1" ht="69.95" customHeight="1" x14ac:dyDescent="0.25">
      <c r="A31" s="58">
        <v>20</v>
      </c>
      <c r="B31" s="58" t="s">
        <v>2</v>
      </c>
      <c r="C31" s="58" t="s">
        <v>3</v>
      </c>
      <c r="D31" s="58">
        <v>6342</v>
      </c>
      <c r="E31" s="64" t="s">
        <v>99</v>
      </c>
      <c r="F31" s="60">
        <v>2479762.62</v>
      </c>
      <c r="G31" s="60">
        <v>613475.01</v>
      </c>
      <c r="H31" s="60">
        <f t="shared" si="0"/>
        <v>3093237.63</v>
      </c>
      <c r="I31" s="60">
        <v>2206375.0099999998</v>
      </c>
      <c r="J31" s="60">
        <v>0</v>
      </c>
      <c r="K31" s="60">
        <f t="shared" si="1"/>
        <v>2206375.0099999998</v>
      </c>
      <c r="L31" s="60">
        <f t="shared" si="2"/>
        <v>273387.61000000034</v>
      </c>
      <c r="M31" s="60">
        <f t="shared" si="3"/>
        <v>613475.01</v>
      </c>
      <c r="N31" s="60">
        <f t="shared" si="4"/>
        <v>886862.62000000034</v>
      </c>
      <c r="O31" s="60">
        <v>0</v>
      </c>
      <c r="P31" s="60">
        <v>0</v>
      </c>
      <c r="Q31" s="60">
        <f t="shared" si="5"/>
        <v>886862.62000000034</v>
      </c>
      <c r="R31" s="60">
        <v>0</v>
      </c>
      <c r="S31" s="60">
        <v>0</v>
      </c>
      <c r="T31" s="61">
        <f t="shared" si="11"/>
        <v>273387.61000000034</v>
      </c>
      <c r="U31" s="61">
        <f t="shared" si="12"/>
        <v>613475.01</v>
      </c>
      <c r="V31" s="61">
        <f t="shared" si="13"/>
        <v>886862.62000000034</v>
      </c>
      <c r="W31" s="60">
        <v>273387.61</v>
      </c>
      <c r="X31" s="62">
        <f t="shared" si="9"/>
        <v>0</v>
      </c>
      <c r="Y31" s="62">
        <f t="shared" si="10"/>
        <v>613475.01</v>
      </c>
      <c r="Z31" s="65"/>
    </row>
    <row r="32" spans="1:26" s="27" customFormat="1" ht="69.95" customHeight="1" x14ac:dyDescent="0.25">
      <c r="A32" s="57">
        <v>21</v>
      </c>
      <c r="B32" s="58" t="s">
        <v>2</v>
      </c>
      <c r="C32" s="58" t="s">
        <v>3</v>
      </c>
      <c r="D32" s="57">
        <v>6364</v>
      </c>
      <c r="E32" s="59" t="s">
        <v>100</v>
      </c>
      <c r="F32" s="60">
        <v>-149095.22</v>
      </c>
      <c r="G32" s="60">
        <v>0</v>
      </c>
      <c r="H32" s="60">
        <f t="shared" si="0"/>
        <v>-149095.22</v>
      </c>
      <c r="I32" s="60">
        <v>0</v>
      </c>
      <c r="J32" s="60">
        <v>0</v>
      </c>
      <c r="K32" s="60">
        <f t="shared" si="1"/>
        <v>0</v>
      </c>
      <c r="L32" s="60">
        <f t="shared" si="2"/>
        <v>-149095.22</v>
      </c>
      <c r="M32" s="60">
        <v>0</v>
      </c>
      <c r="N32" s="60">
        <f t="shared" si="4"/>
        <v>-149095.22</v>
      </c>
      <c r="O32" s="60">
        <v>0</v>
      </c>
      <c r="P32" s="60">
        <v>0</v>
      </c>
      <c r="Q32" s="60">
        <f t="shared" si="5"/>
        <v>-149095.22</v>
      </c>
      <c r="R32" s="60">
        <v>0</v>
      </c>
      <c r="S32" s="60">
        <v>149095.22</v>
      </c>
      <c r="T32" s="61">
        <f t="shared" si="11"/>
        <v>0</v>
      </c>
      <c r="U32" s="61">
        <f t="shared" si="12"/>
        <v>0</v>
      </c>
      <c r="V32" s="61">
        <f t="shared" si="13"/>
        <v>0</v>
      </c>
      <c r="W32" s="60">
        <v>0</v>
      </c>
      <c r="X32" s="62">
        <f t="shared" si="9"/>
        <v>0</v>
      </c>
      <c r="Y32" s="62">
        <f t="shared" si="10"/>
        <v>0</v>
      </c>
      <c r="Z32" s="63"/>
    </row>
    <row r="33" spans="1:26" s="27" customFormat="1" ht="69.95" customHeight="1" x14ac:dyDescent="0.25">
      <c r="A33" s="57">
        <v>22</v>
      </c>
      <c r="B33" s="58" t="s">
        <v>2</v>
      </c>
      <c r="C33" s="58" t="s">
        <v>3</v>
      </c>
      <c r="D33" s="57">
        <v>6365</v>
      </c>
      <c r="E33" s="59" t="s">
        <v>101</v>
      </c>
      <c r="F33" s="60">
        <v>-163177.47</v>
      </c>
      <c r="G33" s="60">
        <v>0</v>
      </c>
      <c r="H33" s="60">
        <f t="shared" si="0"/>
        <v>-163177.47</v>
      </c>
      <c r="I33" s="60">
        <v>0</v>
      </c>
      <c r="J33" s="60">
        <v>0</v>
      </c>
      <c r="K33" s="60">
        <f t="shared" si="1"/>
        <v>0</v>
      </c>
      <c r="L33" s="60">
        <f t="shared" si="2"/>
        <v>-163177.47</v>
      </c>
      <c r="M33" s="60">
        <v>0</v>
      </c>
      <c r="N33" s="60">
        <f t="shared" si="4"/>
        <v>-163177.47</v>
      </c>
      <c r="O33" s="60">
        <v>0</v>
      </c>
      <c r="P33" s="60">
        <v>0</v>
      </c>
      <c r="Q33" s="60">
        <f t="shared" si="5"/>
        <v>-163177.47</v>
      </c>
      <c r="R33" s="60">
        <v>0</v>
      </c>
      <c r="S33" s="60">
        <v>163177.47</v>
      </c>
      <c r="T33" s="61">
        <f t="shared" si="11"/>
        <v>0</v>
      </c>
      <c r="U33" s="61">
        <f t="shared" si="12"/>
        <v>0</v>
      </c>
      <c r="V33" s="61">
        <f t="shared" si="13"/>
        <v>0</v>
      </c>
      <c r="W33" s="60">
        <v>0</v>
      </c>
      <c r="X33" s="62">
        <f t="shared" si="9"/>
        <v>0</v>
      </c>
      <c r="Y33" s="62">
        <f t="shared" si="10"/>
        <v>0</v>
      </c>
      <c r="Z33" s="63"/>
    </row>
    <row r="34" spans="1:26" s="27" customFormat="1" ht="69.95" customHeight="1" x14ac:dyDescent="0.25">
      <c r="A34" s="57">
        <v>23</v>
      </c>
      <c r="B34" s="58" t="s">
        <v>2</v>
      </c>
      <c r="C34" s="58" t="s">
        <v>3</v>
      </c>
      <c r="D34" s="57">
        <v>6366</v>
      </c>
      <c r="E34" s="59" t="s">
        <v>111</v>
      </c>
      <c r="F34" s="60">
        <v>-130358.28</v>
      </c>
      <c r="G34" s="60">
        <v>0</v>
      </c>
      <c r="H34" s="60">
        <f t="shared" si="0"/>
        <v>-130358.28</v>
      </c>
      <c r="I34" s="60">
        <v>0</v>
      </c>
      <c r="J34" s="60">
        <v>0</v>
      </c>
      <c r="K34" s="60">
        <f t="shared" si="1"/>
        <v>0</v>
      </c>
      <c r="L34" s="60">
        <f t="shared" si="2"/>
        <v>-130358.28</v>
      </c>
      <c r="M34" s="60">
        <v>0</v>
      </c>
      <c r="N34" s="60">
        <f t="shared" si="4"/>
        <v>-130358.28</v>
      </c>
      <c r="O34" s="60">
        <v>0</v>
      </c>
      <c r="P34" s="60">
        <v>0</v>
      </c>
      <c r="Q34" s="60">
        <f t="shared" si="5"/>
        <v>-130358.28</v>
      </c>
      <c r="R34" s="60">
        <v>0</v>
      </c>
      <c r="S34" s="60">
        <v>130358.28</v>
      </c>
      <c r="T34" s="61">
        <f t="shared" si="11"/>
        <v>0</v>
      </c>
      <c r="U34" s="61">
        <f t="shared" si="12"/>
        <v>0</v>
      </c>
      <c r="V34" s="61">
        <f t="shared" si="13"/>
        <v>0</v>
      </c>
      <c r="W34" s="60">
        <v>0</v>
      </c>
      <c r="X34" s="62">
        <f t="shared" si="9"/>
        <v>0</v>
      </c>
      <c r="Y34" s="62">
        <f t="shared" si="10"/>
        <v>0</v>
      </c>
      <c r="Z34" s="63"/>
    </row>
    <row r="35" spans="1:26" s="27" customFormat="1" ht="69.95" customHeight="1" x14ac:dyDescent="0.25">
      <c r="A35" s="57">
        <v>24</v>
      </c>
      <c r="B35" s="58" t="s">
        <v>2</v>
      </c>
      <c r="C35" s="58" t="s">
        <v>3</v>
      </c>
      <c r="D35" s="57">
        <v>6368</v>
      </c>
      <c r="E35" s="59" t="s">
        <v>112</v>
      </c>
      <c r="F35" s="60">
        <v>-166172.93</v>
      </c>
      <c r="G35" s="60">
        <v>0</v>
      </c>
      <c r="H35" s="60">
        <f t="shared" si="0"/>
        <v>-166172.93</v>
      </c>
      <c r="I35" s="60">
        <v>0</v>
      </c>
      <c r="J35" s="60">
        <v>0</v>
      </c>
      <c r="K35" s="60">
        <f t="shared" si="1"/>
        <v>0</v>
      </c>
      <c r="L35" s="60">
        <f t="shared" si="2"/>
        <v>-166172.93</v>
      </c>
      <c r="M35" s="60">
        <v>0</v>
      </c>
      <c r="N35" s="60">
        <f t="shared" si="4"/>
        <v>-166172.93</v>
      </c>
      <c r="O35" s="60">
        <v>0</v>
      </c>
      <c r="P35" s="60">
        <v>0</v>
      </c>
      <c r="Q35" s="60">
        <f t="shared" si="5"/>
        <v>-166172.93</v>
      </c>
      <c r="R35" s="60">
        <v>0</v>
      </c>
      <c r="S35" s="60">
        <v>166172.93</v>
      </c>
      <c r="T35" s="61">
        <f t="shared" si="11"/>
        <v>0</v>
      </c>
      <c r="U35" s="61">
        <f t="shared" si="12"/>
        <v>0</v>
      </c>
      <c r="V35" s="61">
        <f t="shared" si="13"/>
        <v>0</v>
      </c>
      <c r="W35" s="60">
        <v>0</v>
      </c>
      <c r="X35" s="62">
        <f t="shared" si="9"/>
        <v>0</v>
      </c>
      <c r="Y35" s="62">
        <f t="shared" si="10"/>
        <v>0</v>
      </c>
      <c r="Z35" s="63"/>
    </row>
    <row r="36" spans="1:26" s="27" customFormat="1" ht="69.95" customHeight="1" x14ac:dyDescent="0.25">
      <c r="A36" s="57">
        <v>25</v>
      </c>
      <c r="B36" s="58" t="s">
        <v>2</v>
      </c>
      <c r="C36" s="58" t="s">
        <v>3</v>
      </c>
      <c r="D36" s="57">
        <v>6369</v>
      </c>
      <c r="E36" s="59" t="s">
        <v>113</v>
      </c>
      <c r="F36" s="60">
        <v>-106917.03</v>
      </c>
      <c r="G36" s="60">
        <v>0</v>
      </c>
      <c r="H36" s="60">
        <f t="shared" si="0"/>
        <v>-106917.03</v>
      </c>
      <c r="I36" s="60">
        <v>0</v>
      </c>
      <c r="J36" s="60">
        <v>0</v>
      </c>
      <c r="K36" s="60">
        <f t="shared" si="1"/>
        <v>0</v>
      </c>
      <c r="L36" s="60">
        <f t="shared" si="2"/>
        <v>-106917.03</v>
      </c>
      <c r="M36" s="60">
        <v>0</v>
      </c>
      <c r="N36" s="60">
        <f t="shared" si="4"/>
        <v>-106917.03</v>
      </c>
      <c r="O36" s="60">
        <v>0</v>
      </c>
      <c r="P36" s="60">
        <v>0</v>
      </c>
      <c r="Q36" s="60">
        <f t="shared" si="5"/>
        <v>-106917.03</v>
      </c>
      <c r="R36" s="60">
        <v>0</v>
      </c>
      <c r="S36" s="60">
        <v>106917.03</v>
      </c>
      <c r="T36" s="61">
        <f t="shared" si="11"/>
        <v>0</v>
      </c>
      <c r="U36" s="61">
        <f t="shared" si="12"/>
        <v>0</v>
      </c>
      <c r="V36" s="61">
        <f t="shared" si="13"/>
        <v>0</v>
      </c>
      <c r="W36" s="60">
        <v>0</v>
      </c>
      <c r="X36" s="62">
        <f t="shared" si="9"/>
        <v>0</v>
      </c>
      <c r="Y36" s="62">
        <f t="shared" si="10"/>
        <v>0</v>
      </c>
      <c r="Z36" s="63"/>
    </row>
    <row r="37" spans="1:26" s="27" customFormat="1" ht="69.95" customHeight="1" x14ac:dyDescent="0.25">
      <c r="A37" s="57">
        <v>26</v>
      </c>
      <c r="B37" s="58" t="s">
        <v>2</v>
      </c>
      <c r="C37" s="58" t="s">
        <v>3</v>
      </c>
      <c r="D37" s="57">
        <v>6370</v>
      </c>
      <c r="E37" s="59" t="s">
        <v>114</v>
      </c>
      <c r="F37" s="60">
        <v>-125972.57</v>
      </c>
      <c r="G37" s="60">
        <v>0</v>
      </c>
      <c r="H37" s="60">
        <f t="shared" si="0"/>
        <v>-125972.57</v>
      </c>
      <c r="I37" s="60">
        <v>0</v>
      </c>
      <c r="J37" s="60">
        <v>0</v>
      </c>
      <c r="K37" s="60">
        <f t="shared" si="1"/>
        <v>0</v>
      </c>
      <c r="L37" s="60">
        <f t="shared" si="2"/>
        <v>-125972.57</v>
      </c>
      <c r="M37" s="60">
        <v>0</v>
      </c>
      <c r="N37" s="60">
        <f t="shared" si="4"/>
        <v>-125972.57</v>
      </c>
      <c r="O37" s="60">
        <v>0</v>
      </c>
      <c r="P37" s="60">
        <v>0</v>
      </c>
      <c r="Q37" s="60">
        <f t="shared" si="5"/>
        <v>-125972.57</v>
      </c>
      <c r="R37" s="60">
        <v>0</v>
      </c>
      <c r="S37" s="60">
        <v>125972.57</v>
      </c>
      <c r="T37" s="61">
        <f t="shared" si="11"/>
        <v>0</v>
      </c>
      <c r="U37" s="61">
        <f t="shared" si="12"/>
        <v>0</v>
      </c>
      <c r="V37" s="61">
        <f t="shared" si="13"/>
        <v>0</v>
      </c>
      <c r="W37" s="60">
        <v>0</v>
      </c>
      <c r="X37" s="62">
        <f t="shared" si="9"/>
        <v>0</v>
      </c>
      <c r="Y37" s="62">
        <f t="shared" si="10"/>
        <v>0</v>
      </c>
      <c r="Z37" s="63"/>
    </row>
    <row r="38" spans="1:26" s="27" customFormat="1" ht="69.95" customHeight="1" x14ac:dyDescent="0.25">
      <c r="A38" s="57">
        <v>27</v>
      </c>
      <c r="B38" s="58" t="s">
        <v>2</v>
      </c>
      <c r="C38" s="58" t="s">
        <v>3</v>
      </c>
      <c r="D38" s="57">
        <v>6371</v>
      </c>
      <c r="E38" s="59" t="s">
        <v>115</v>
      </c>
      <c r="F38" s="60">
        <v>-105754.23</v>
      </c>
      <c r="G38" s="60">
        <v>0</v>
      </c>
      <c r="H38" s="60">
        <f t="shared" si="0"/>
        <v>-105754.23</v>
      </c>
      <c r="I38" s="60">
        <v>0</v>
      </c>
      <c r="J38" s="60">
        <v>0</v>
      </c>
      <c r="K38" s="60">
        <f t="shared" si="1"/>
        <v>0</v>
      </c>
      <c r="L38" s="60">
        <f t="shared" si="2"/>
        <v>-105754.23</v>
      </c>
      <c r="M38" s="60">
        <v>0</v>
      </c>
      <c r="N38" s="60">
        <f t="shared" si="4"/>
        <v>-105754.23</v>
      </c>
      <c r="O38" s="60">
        <v>0</v>
      </c>
      <c r="P38" s="60">
        <v>0</v>
      </c>
      <c r="Q38" s="60">
        <f t="shared" si="5"/>
        <v>-105754.23</v>
      </c>
      <c r="R38" s="60">
        <v>0</v>
      </c>
      <c r="S38" s="60">
        <v>105754.23</v>
      </c>
      <c r="T38" s="61">
        <f t="shared" si="11"/>
        <v>0</v>
      </c>
      <c r="U38" s="61">
        <f t="shared" si="12"/>
        <v>0</v>
      </c>
      <c r="V38" s="61">
        <f t="shared" si="13"/>
        <v>0</v>
      </c>
      <c r="W38" s="60">
        <v>0</v>
      </c>
      <c r="X38" s="62">
        <f t="shared" si="9"/>
        <v>0</v>
      </c>
      <c r="Y38" s="62">
        <f t="shared" si="10"/>
        <v>0</v>
      </c>
      <c r="Z38" s="63"/>
    </row>
    <row r="39" spans="1:26" s="27" customFormat="1" ht="69.95" customHeight="1" x14ac:dyDescent="0.25">
      <c r="A39" s="57">
        <v>28</v>
      </c>
      <c r="B39" s="58" t="s">
        <v>2</v>
      </c>
      <c r="C39" s="58" t="s">
        <v>3</v>
      </c>
      <c r="D39" s="57">
        <v>6372</v>
      </c>
      <c r="E39" s="59" t="s">
        <v>116</v>
      </c>
      <c r="F39" s="60">
        <v>-130007.61</v>
      </c>
      <c r="G39" s="60">
        <v>0</v>
      </c>
      <c r="H39" s="60">
        <f t="shared" si="0"/>
        <v>-130007.61</v>
      </c>
      <c r="I39" s="60">
        <v>0</v>
      </c>
      <c r="J39" s="60">
        <v>0</v>
      </c>
      <c r="K39" s="60">
        <f t="shared" si="1"/>
        <v>0</v>
      </c>
      <c r="L39" s="60">
        <f t="shared" si="2"/>
        <v>-130007.61</v>
      </c>
      <c r="M39" s="60">
        <v>0</v>
      </c>
      <c r="N39" s="60">
        <f t="shared" si="4"/>
        <v>-130007.61</v>
      </c>
      <c r="O39" s="60">
        <v>0</v>
      </c>
      <c r="P39" s="60">
        <v>0</v>
      </c>
      <c r="Q39" s="60">
        <f t="shared" si="5"/>
        <v>-130007.61</v>
      </c>
      <c r="R39" s="60">
        <v>0</v>
      </c>
      <c r="S39" s="60">
        <v>130007.61</v>
      </c>
      <c r="T39" s="61">
        <f t="shared" si="11"/>
        <v>0</v>
      </c>
      <c r="U39" s="61">
        <f t="shared" si="12"/>
        <v>0</v>
      </c>
      <c r="V39" s="61">
        <f t="shared" si="13"/>
        <v>0</v>
      </c>
      <c r="W39" s="60">
        <v>0</v>
      </c>
      <c r="X39" s="62">
        <f t="shared" si="9"/>
        <v>0</v>
      </c>
      <c r="Y39" s="62">
        <f t="shared" si="10"/>
        <v>0</v>
      </c>
      <c r="Z39" s="63"/>
    </row>
    <row r="40" spans="1:26" s="27" customFormat="1" ht="69.95" customHeight="1" x14ac:dyDescent="0.25">
      <c r="A40" s="57">
        <v>29</v>
      </c>
      <c r="B40" s="58" t="s">
        <v>2</v>
      </c>
      <c r="C40" s="58" t="s">
        <v>3</v>
      </c>
      <c r="D40" s="57">
        <v>6373</v>
      </c>
      <c r="E40" s="59" t="s">
        <v>110</v>
      </c>
      <c r="F40" s="60">
        <v>-137054.96</v>
      </c>
      <c r="G40" s="60">
        <v>0</v>
      </c>
      <c r="H40" s="60">
        <f t="shared" si="0"/>
        <v>-137054.96</v>
      </c>
      <c r="I40" s="60">
        <v>0</v>
      </c>
      <c r="J40" s="60">
        <v>0</v>
      </c>
      <c r="K40" s="60">
        <f t="shared" si="1"/>
        <v>0</v>
      </c>
      <c r="L40" s="60">
        <f t="shared" si="2"/>
        <v>-137054.96</v>
      </c>
      <c r="M40" s="60">
        <v>0</v>
      </c>
      <c r="N40" s="60">
        <f t="shared" si="4"/>
        <v>-137054.96</v>
      </c>
      <c r="O40" s="60">
        <v>0</v>
      </c>
      <c r="P40" s="60">
        <v>0</v>
      </c>
      <c r="Q40" s="60">
        <f t="shared" si="5"/>
        <v>-137054.96</v>
      </c>
      <c r="R40" s="60">
        <v>0</v>
      </c>
      <c r="S40" s="60">
        <v>137054.96</v>
      </c>
      <c r="T40" s="61">
        <f t="shared" si="11"/>
        <v>0</v>
      </c>
      <c r="U40" s="61">
        <f t="shared" si="12"/>
        <v>0</v>
      </c>
      <c r="V40" s="61">
        <f t="shared" si="13"/>
        <v>0</v>
      </c>
      <c r="W40" s="60">
        <v>0</v>
      </c>
      <c r="X40" s="62">
        <f t="shared" si="9"/>
        <v>0</v>
      </c>
      <c r="Y40" s="62">
        <f t="shared" si="10"/>
        <v>0</v>
      </c>
      <c r="Z40" s="63"/>
    </row>
    <row r="41" spans="1:26" s="27" customFormat="1" ht="69.95" customHeight="1" x14ac:dyDescent="0.25">
      <c r="A41" s="57">
        <v>30</v>
      </c>
      <c r="B41" s="58" t="s">
        <v>2</v>
      </c>
      <c r="C41" s="58" t="s">
        <v>3</v>
      </c>
      <c r="D41" s="57">
        <v>6374</v>
      </c>
      <c r="E41" s="59" t="s">
        <v>109</v>
      </c>
      <c r="F41" s="60">
        <v>-190472.32000000001</v>
      </c>
      <c r="G41" s="60">
        <v>0</v>
      </c>
      <c r="H41" s="60">
        <f t="shared" si="0"/>
        <v>-190472.32000000001</v>
      </c>
      <c r="I41" s="60">
        <v>0</v>
      </c>
      <c r="J41" s="60">
        <v>0</v>
      </c>
      <c r="K41" s="60">
        <f t="shared" si="1"/>
        <v>0</v>
      </c>
      <c r="L41" s="60">
        <f t="shared" si="2"/>
        <v>-190472.32000000001</v>
      </c>
      <c r="M41" s="60">
        <v>0</v>
      </c>
      <c r="N41" s="60">
        <f t="shared" si="4"/>
        <v>-190472.32000000001</v>
      </c>
      <c r="O41" s="60">
        <v>0</v>
      </c>
      <c r="P41" s="60">
        <v>0</v>
      </c>
      <c r="Q41" s="60">
        <f t="shared" si="5"/>
        <v>-190472.32000000001</v>
      </c>
      <c r="R41" s="60">
        <v>0</v>
      </c>
      <c r="S41" s="60">
        <v>190472.32000000001</v>
      </c>
      <c r="T41" s="61">
        <f t="shared" si="11"/>
        <v>0</v>
      </c>
      <c r="U41" s="61">
        <f t="shared" si="12"/>
        <v>0</v>
      </c>
      <c r="V41" s="61">
        <f t="shared" si="13"/>
        <v>0</v>
      </c>
      <c r="W41" s="60">
        <v>0</v>
      </c>
      <c r="X41" s="62">
        <f t="shared" si="9"/>
        <v>0</v>
      </c>
      <c r="Y41" s="62">
        <f t="shared" si="10"/>
        <v>0</v>
      </c>
      <c r="Z41" s="63"/>
    </row>
    <row r="42" spans="1:26" s="27" customFormat="1" ht="69.95" customHeight="1" x14ac:dyDescent="0.25">
      <c r="A42" s="57">
        <v>31</v>
      </c>
      <c r="B42" s="58" t="s">
        <v>2</v>
      </c>
      <c r="C42" s="58" t="s">
        <v>3</v>
      </c>
      <c r="D42" s="57">
        <v>6375</v>
      </c>
      <c r="E42" s="59" t="s">
        <v>108</v>
      </c>
      <c r="F42" s="60">
        <v>-81261.53</v>
      </c>
      <c r="G42" s="60">
        <v>0</v>
      </c>
      <c r="H42" s="60">
        <f t="shared" si="0"/>
        <v>-81261.53</v>
      </c>
      <c r="I42" s="60">
        <v>0</v>
      </c>
      <c r="J42" s="60">
        <v>0</v>
      </c>
      <c r="K42" s="60">
        <f t="shared" si="1"/>
        <v>0</v>
      </c>
      <c r="L42" s="60">
        <f t="shared" si="2"/>
        <v>-81261.53</v>
      </c>
      <c r="M42" s="60">
        <v>0</v>
      </c>
      <c r="N42" s="60">
        <f t="shared" si="4"/>
        <v>-81261.53</v>
      </c>
      <c r="O42" s="60">
        <v>0</v>
      </c>
      <c r="P42" s="60">
        <v>0</v>
      </c>
      <c r="Q42" s="60">
        <f t="shared" si="5"/>
        <v>-81261.53</v>
      </c>
      <c r="R42" s="60">
        <v>0</v>
      </c>
      <c r="S42" s="60">
        <v>81261.53</v>
      </c>
      <c r="T42" s="61">
        <f t="shared" si="11"/>
        <v>0</v>
      </c>
      <c r="U42" s="61">
        <f t="shared" si="12"/>
        <v>0</v>
      </c>
      <c r="V42" s="61">
        <f t="shared" si="13"/>
        <v>0</v>
      </c>
      <c r="W42" s="60">
        <v>0</v>
      </c>
      <c r="X42" s="62">
        <f t="shared" si="9"/>
        <v>0</v>
      </c>
      <c r="Y42" s="62">
        <f t="shared" si="10"/>
        <v>0</v>
      </c>
      <c r="Z42" s="63"/>
    </row>
    <row r="43" spans="1:26" s="27" customFormat="1" ht="69.95" customHeight="1" x14ac:dyDescent="0.25">
      <c r="A43" s="57">
        <v>32</v>
      </c>
      <c r="B43" s="58" t="s">
        <v>2</v>
      </c>
      <c r="C43" s="58" t="s">
        <v>3</v>
      </c>
      <c r="D43" s="57">
        <v>6376</v>
      </c>
      <c r="E43" s="59" t="s">
        <v>107</v>
      </c>
      <c r="F43" s="60">
        <v>-126328.21</v>
      </c>
      <c r="G43" s="60">
        <v>0</v>
      </c>
      <c r="H43" s="60">
        <f t="shared" si="0"/>
        <v>-126328.21</v>
      </c>
      <c r="I43" s="60">
        <v>0</v>
      </c>
      <c r="J43" s="60">
        <v>0</v>
      </c>
      <c r="K43" s="60">
        <f t="shared" si="1"/>
        <v>0</v>
      </c>
      <c r="L43" s="60">
        <f t="shared" si="2"/>
        <v>-126328.21</v>
      </c>
      <c r="M43" s="60">
        <v>0</v>
      </c>
      <c r="N43" s="60">
        <f t="shared" si="4"/>
        <v>-126328.21</v>
      </c>
      <c r="O43" s="60">
        <v>0</v>
      </c>
      <c r="P43" s="60">
        <v>0</v>
      </c>
      <c r="Q43" s="60">
        <f t="shared" si="5"/>
        <v>-126328.21</v>
      </c>
      <c r="R43" s="60">
        <v>0</v>
      </c>
      <c r="S43" s="60">
        <v>126328.21</v>
      </c>
      <c r="T43" s="61">
        <f t="shared" si="11"/>
        <v>0</v>
      </c>
      <c r="U43" s="61">
        <f t="shared" si="12"/>
        <v>0</v>
      </c>
      <c r="V43" s="61">
        <f t="shared" si="13"/>
        <v>0</v>
      </c>
      <c r="W43" s="60">
        <v>0</v>
      </c>
      <c r="X43" s="62">
        <f t="shared" si="9"/>
        <v>0</v>
      </c>
      <c r="Y43" s="62">
        <f t="shared" si="10"/>
        <v>0</v>
      </c>
      <c r="Z43" s="63"/>
    </row>
    <row r="44" spans="1:26" s="27" customFormat="1" ht="69.95" customHeight="1" x14ac:dyDescent="0.25">
      <c r="A44" s="57">
        <v>33</v>
      </c>
      <c r="B44" s="58" t="s">
        <v>2</v>
      </c>
      <c r="C44" s="58" t="s">
        <v>3</v>
      </c>
      <c r="D44" s="57">
        <v>6377</v>
      </c>
      <c r="E44" s="59" t="s">
        <v>106</v>
      </c>
      <c r="F44" s="60">
        <v>-145378.4</v>
      </c>
      <c r="G44" s="60">
        <v>0</v>
      </c>
      <c r="H44" s="60">
        <f t="shared" si="0"/>
        <v>-145378.4</v>
      </c>
      <c r="I44" s="60">
        <v>0</v>
      </c>
      <c r="J44" s="60">
        <v>0</v>
      </c>
      <c r="K44" s="60">
        <f t="shared" si="1"/>
        <v>0</v>
      </c>
      <c r="L44" s="60">
        <f t="shared" si="2"/>
        <v>-145378.4</v>
      </c>
      <c r="M44" s="60">
        <v>0</v>
      </c>
      <c r="N44" s="60">
        <f t="shared" si="4"/>
        <v>-145378.4</v>
      </c>
      <c r="O44" s="60">
        <v>0</v>
      </c>
      <c r="P44" s="60">
        <v>0</v>
      </c>
      <c r="Q44" s="60">
        <f t="shared" si="5"/>
        <v>-145378.4</v>
      </c>
      <c r="R44" s="60">
        <v>0</v>
      </c>
      <c r="S44" s="60">
        <v>145378.4</v>
      </c>
      <c r="T44" s="61">
        <f t="shared" si="11"/>
        <v>0</v>
      </c>
      <c r="U44" s="61">
        <f t="shared" si="12"/>
        <v>0</v>
      </c>
      <c r="V44" s="61">
        <f t="shared" si="13"/>
        <v>0</v>
      </c>
      <c r="W44" s="60">
        <v>0</v>
      </c>
      <c r="X44" s="62">
        <f t="shared" si="9"/>
        <v>0</v>
      </c>
      <c r="Y44" s="62">
        <f t="shared" si="10"/>
        <v>0</v>
      </c>
      <c r="Z44" s="63"/>
    </row>
    <row r="45" spans="1:26" s="27" customFormat="1" ht="69.95" customHeight="1" x14ac:dyDescent="0.25">
      <c r="A45" s="57">
        <v>34</v>
      </c>
      <c r="B45" s="58" t="s">
        <v>2</v>
      </c>
      <c r="C45" s="58" t="s">
        <v>3</v>
      </c>
      <c r="D45" s="57">
        <v>6378</v>
      </c>
      <c r="E45" s="59" t="s">
        <v>105</v>
      </c>
      <c r="F45" s="60">
        <v>-83601.259999999995</v>
      </c>
      <c r="G45" s="60">
        <v>0</v>
      </c>
      <c r="H45" s="60">
        <f t="shared" si="0"/>
        <v>-83601.259999999995</v>
      </c>
      <c r="I45" s="60">
        <v>0</v>
      </c>
      <c r="J45" s="60">
        <v>0</v>
      </c>
      <c r="K45" s="60">
        <f t="shared" si="1"/>
        <v>0</v>
      </c>
      <c r="L45" s="60">
        <f t="shared" si="2"/>
        <v>-83601.259999999995</v>
      </c>
      <c r="M45" s="60">
        <v>0</v>
      </c>
      <c r="N45" s="60">
        <f t="shared" si="4"/>
        <v>-83601.259999999995</v>
      </c>
      <c r="O45" s="60">
        <v>0</v>
      </c>
      <c r="P45" s="60">
        <v>0</v>
      </c>
      <c r="Q45" s="60">
        <f t="shared" si="5"/>
        <v>-83601.259999999995</v>
      </c>
      <c r="R45" s="60">
        <v>0</v>
      </c>
      <c r="S45" s="60">
        <v>83601.259999999995</v>
      </c>
      <c r="T45" s="61">
        <f t="shared" si="11"/>
        <v>0</v>
      </c>
      <c r="U45" s="61">
        <f t="shared" si="12"/>
        <v>0</v>
      </c>
      <c r="V45" s="61">
        <f t="shared" si="13"/>
        <v>0</v>
      </c>
      <c r="W45" s="60">
        <v>0</v>
      </c>
      <c r="X45" s="62">
        <f t="shared" si="9"/>
        <v>0</v>
      </c>
      <c r="Y45" s="62">
        <f t="shared" si="10"/>
        <v>0</v>
      </c>
      <c r="Z45" s="63"/>
    </row>
    <row r="46" spans="1:26" s="27" customFormat="1" ht="69.95" customHeight="1" x14ac:dyDescent="0.25">
      <c r="A46" s="57">
        <v>35</v>
      </c>
      <c r="B46" s="58" t="s">
        <v>2</v>
      </c>
      <c r="C46" s="58" t="s">
        <v>3</v>
      </c>
      <c r="D46" s="57">
        <v>6379</v>
      </c>
      <c r="E46" s="59" t="s">
        <v>104</v>
      </c>
      <c r="F46" s="60">
        <v>-96182.2</v>
      </c>
      <c r="G46" s="60">
        <v>0</v>
      </c>
      <c r="H46" s="60">
        <f t="shared" si="0"/>
        <v>-96182.2</v>
      </c>
      <c r="I46" s="60">
        <v>0</v>
      </c>
      <c r="J46" s="60">
        <v>0</v>
      </c>
      <c r="K46" s="60">
        <f t="shared" si="1"/>
        <v>0</v>
      </c>
      <c r="L46" s="60">
        <f t="shared" si="2"/>
        <v>-96182.2</v>
      </c>
      <c r="M46" s="60">
        <v>0</v>
      </c>
      <c r="N46" s="60">
        <f t="shared" si="4"/>
        <v>-96182.2</v>
      </c>
      <c r="O46" s="60">
        <v>0</v>
      </c>
      <c r="P46" s="60">
        <v>0</v>
      </c>
      <c r="Q46" s="60">
        <f t="shared" si="5"/>
        <v>-96182.2</v>
      </c>
      <c r="R46" s="60">
        <v>0</v>
      </c>
      <c r="S46" s="60">
        <v>96182.2</v>
      </c>
      <c r="T46" s="61">
        <f t="shared" si="11"/>
        <v>0</v>
      </c>
      <c r="U46" s="61">
        <f t="shared" si="12"/>
        <v>0</v>
      </c>
      <c r="V46" s="61">
        <f t="shared" si="13"/>
        <v>0</v>
      </c>
      <c r="W46" s="60">
        <v>0</v>
      </c>
      <c r="X46" s="62">
        <f t="shared" si="9"/>
        <v>0</v>
      </c>
      <c r="Y46" s="62">
        <f t="shared" si="10"/>
        <v>0</v>
      </c>
      <c r="Z46" s="63"/>
    </row>
    <row r="47" spans="1:26" s="27" customFormat="1" ht="69.95" customHeight="1" x14ac:dyDescent="0.25">
      <c r="A47" s="57">
        <v>36</v>
      </c>
      <c r="B47" s="58" t="s">
        <v>2</v>
      </c>
      <c r="C47" s="58" t="s">
        <v>3</v>
      </c>
      <c r="D47" s="57">
        <v>6380</v>
      </c>
      <c r="E47" s="59" t="s">
        <v>103</v>
      </c>
      <c r="F47" s="60">
        <v>-80540.84</v>
      </c>
      <c r="G47" s="60">
        <v>0</v>
      </c>
      <c r="H47" s="60">
        <f t="shared" si="0"/>
        <v>-80540.84</v>
      </c>
      <c r="I47" s="60">
        <v>0</v>
      </c>
      <c r="J47" s="60">
        <v>0</v>
      </c>
      <c r="K47" s="60">
        <f t="shared" si="1"/>
        <v>0</v>
      </c>
      <c r="L47" s="60">
        <f t="shared" si="2"/>
        <v>-80540.84</v>
      </c>
      <c r="M47" s="60">
        <v>0</v>
      </c>
      <c r="N47" s="60">
        <f t="shared" si="4"/>
        <v>-80540.84</v>
      </c>
      <c r="O47" s="60">
        <v>0</v>
      </c>
      <c r="P47" s="60">
        <v>0</v>
      </c>
      <c r="Q47" s="60">
        <f t="shared" si="5"/>
        <v>-80540.84</v>
      </c>
      <c r="R47" s="60">
        <v>0</v>
      </c>
      <c r="S47" s="60">
        <v>80540.84</v>
      </c>
      <c r="T47" s="61">
        <f t="shared" si="11"/>
        <v>0</v>
      </c>
      <c r="U47" s="61">
        <f t="shared" si="12"/>
        <v>0</v>
      </c>
      <c r="V47" s="61">
        <f t="shared" si="13"/>
        <v>0</v>
      </c>
      <c r="W47" s="60">
        <v>0</v>
      </c>
      <c r="X47" s="62">
        <f t="shared" si="9"/>
        <v>0</v>
      </c>
      <c r="Y47" s="62">
        <f t="shared" si="10"/>
        <v>0</v>
      </c>
      <c r="Z47" s="63"/>
    </row>
    <row r="48" spans="1:26" s="27" customFormat="1" ht="69.95" customHeight="1" x14ac:dyDescent="0.25">
      <c r="A48" s="57">
        <v>37</v>
      </c>
      <c r="B48" s="58" t="s">
        <v>2</v>
      </c>
      <c r="C48" s="58" t="s">
        <v>3</v>
      </c>
      <c r="D48" s="57">
        <v>6381</v>
      </c>
      <c r="E48" s="59" t="s">
        <v>102</v>
      </c>
      <c r="F48" s="60">
        <v>-106150.89</v>
      </c>
      <c r="G48" s="60">
        <v>0</v>
      </c>
      <c r="H48" s="60">
        <f t="shared" si="0"/>
        <v>-106150.89</v>
      </c>
      <c r="I48" s="60">
        <v>0</v>
      </c>
      <c r="J48" s="60">
        <v>0</v>
      </c>
      <c r="K48" s="60">
        <f t="shared" si="1"/>
        <v>0</v>
      </c>
      <c r="L48" s="60">
        <f t="shared" si="2"/>
        <v>-106150.89</v>
      </c>
      <c r="M48" s="60">
        <v>0</v>
      </c>
      <c r="N48" s="60">
        <f t="shared" si="4"/>
        <v>-106150.89</v>
      </c>
      <c r="O48" s="60">
        <v>0</v>
      </c>
      <c r="P48" s="60">
        <v>0</v>
      </c>
      <c r="Q48" s="60">
        <f t="shared" si="5"/>
        <v>-106150.89</v>
      </c>
      <c r="R48" s="60">
        <v>0</v>
      </c>
      <c r="S48" s="60">
        <v>106150.89</v>
      </c>
      <c r="T48" s="61">
        <f t="shared" si="11"/>
        <v>0</v>
      </c>
      <c r="U48" s="61">
        <f t="shared" si="12"/>
        <v>0</v>
      </c>
      <c r="V48" s="61">
        <f t="shared" si="13"/>
        <v>0</v>
      </c>
      <c r="W48" s="60">
        <v>0</v>
      </c>
      <c r="X48" s="62">
        <f t="shared" si="9"/>
        <v>0</v>
      </c>
      <c r="Y48" s="62">
        <f t="shared" si="10"/>
        <v>0</v>
      </c>
      <c r="Z48" s="63"/>
    </row>
    <row r="49" spans="1:26" s="27" customFormat="1" ht="69.95" customHeight="1" x14ac:dyDescent="0.25">
      <c r="A49" s="57">
        <v>38</v>
      </c>
      <c r="B49" s="58" t="s">
        <v>2</v>
      </c>
      <c r="C49" s="58" t="s">
        <v>3</v>
      </c>
      <c r="D49" s="57">
        <v>6404</v>
      </c>
      <c r="E49" s="59" t="s">
        <v>21</v>
      </c>
      <c r="F49" s="60">
        <v>2861.91</v>
      </c>
      <c r="G49" s="60">
        <v>0</v>
      </c>
      <c r="H49" s="60">
        <f t="shared" si="0"/>
        <v>2861.91</v>
      </c>
      <c r="I49" s="60">
        <v>2861.91</v>
      </c>
      <c r="J49" s="60">
        <v>0</v>
      </c>
      <c r="K49" s="60">
        <f t="shared" si="1"/>
        <v>2861.91</v>
      </c>
      <c r="L49" s="60">
        <f t="shared" si="2"/>
        <v>0</v>
      </c>
      <c r="M49" s="60">
        <f t="shared" si="3"/>
        <v>0</v>
      </c>
      <c r="N49" s="60">
        <f t="shared" si="4"/>
        <v>0</v>
      </c>
      <c r="O49" s="60">
        <v>0</v>
      </c>
      <c r="P49" s="60">
        <v>0</v>
      </c>
      <c r="Q49" s="60">
        <f t="shared" si="5"/>
        <v>0</v>
      </c>
      <c r="R49" s="60">
        <v>0</v>
      </c>
      <c r="S49" s="60">
        <v>0</v>
      </c>
      <c r="T49" s="61">
        <f t="shared" si="11"/>
        <v>0</v>
      </c>
      <c r="U49" s="61">
        <f t="shared" si="12"/>
        <v>0</v>
      </c>
      <c r="V49" s="61">
        <f t="shared" si="13"/>
        <v>0</v>
      </c>
      <c r="W49" s="60">
        <v>0</v>
      </c>
      <c r="X49" s="62">
        <f t="shared" si="9"/>
        <v>0</v>
      </c>
      <c r="Y49" s="62">
        <f t="shared" si="10"/>
        <v>0</v>
      </c>
      <c r="Z49" s="63"/>
    </row>
    <row r="50" spans="1:26" s="27" customFormat="1" ht="69.95" customHeight="1" x14ac:dyDescent="0.25">
      <c r="A50" s="57">
        <v>39</v>
      </c>
      <c r="B50" s="58" t="s">
        <v>2</v>
      </c>
      <c r="C50" s="58" t="s">
        <v>3</v>
      </c>
      <c r="D50" s="57">
        <v>6406</v>
      </c>
      <c r="E50" s="59" t="s">
        <v>22</v>
      </c>
      <c r="F50" s="60">
        <v>12829.6</v>
      </c>
      <c r="G50" s="60">
        <v>0</v>
      </c>
      <c r="H50" s="60">
        <f t="shared" si="0"/>
        <v>12829.6</v>
      </c>
      <c r="I50" s="60">
        <v>12829.6</v>
      </c>
      <c r="J50" s="60">
        <v>0</v>
      </c>
      <c r="K50" s="60">
        <f t="shared" si="1"/>
        <v>12829.6</v>
      </c>
      <c r="L50" s="60">
        <f t="shared" si="2"/>
        <v>0</v>
      </c>
      <c r="M50" s="60">
        <f t="shared" si="3"/>
        <v>0</v>
      </c>
      <c r="N50" s="60">
        <f t="shared" si="4"/>
        <v>0</v>
      </c>
      <c r="O50" s="60">
        <v>0</v>
      </c>
      <c r="P50" s="60">
        <v>0</v>
      </c>
      <c r="Q50" s="60">
        <f t="shared" si="5"/>
        <v>0</v>
      </c>
      <c r="R50" s="60">
        <v>0</v>
      </c>
      <c r="S50" s="60">
        <v>0</v>
      </c>
      <c r="T50" s="61">
        <f t="shared" si="11"/>
        <v>0</v>
      </c>
      <c r="U50" s="61">
        <f t="shared" si="12"/>
        <v>0</v>
      </c>
      <c r="V50" s="61">
        <f t="shared" si="13"/>
        <v>0</v>
      </c>
      <c r="W50" s="60">
        <v>0</v>
      </c>
      <c r="X50" s="62">
        <f t="shared" si="9"/>
        <v>0</v>
      </c>
      <c r="Y50" s="62">
        <f t="shared" si="10"/>
        <v>0</v>
      </c>
      <c r="Z50" s="63"/>
    </row>
    <row r="51" spans="1:26" s="27" customFormat="1" ht="69.95" customHeight="1" x14ac:dyDescent="0.25">
      <c r="A51" s="57">
        <v>40</v>
      </c>
      <c r="B51" s="58" t="s">
        <v>2</v>
      </c>
      <c r="C51" s="58" t="s">
        <v>3</v>
      </c>
      <c r="D51" s="57">
        <v>6412</v>
      </c>
      <c r="E51" s="59" t="s">
        <v>23</v>
      </c>
      <c r="F51" s="60">
        <v>-384.61</v>
      </c>
      <c r="G51" s="60">
        <v>71962.61</v>
      </c>
      <c r="H51" s="60">
        <f t="shared" si="0"/>
        <v>71578</v>
      </c>
      <c r="I51" s="60">
        <v>-384.61</v>
      </c>
      <c r="J51" s="60">
        <v>71962.61</v>
      </c>
      <c r="K51" s="60">
        <f t="shared" si="1"/>
        <v>71578</v>
      </c>
      <c r="L51" s="60">
        <f t="shared" si="2"/>
        <v>0</v>
      </c>
      <c r="M51" s="60">
        <f t="shared" si="3"/>
        <v>0</v>
      </c>
      <c r="N51" s="60">
        <f t="shared" si="4"/>
        <v>0</v>
      </c>
      <c r="O51" s="60">
        <v>0</v>
      </c>
      <c r="P51" s="60">
        <v>0</v>
      </c>
      <c r="Q51" s="60">
        <f t="shared" si="5"/>
        <v>0</v>
      </c>
      <c r="R51" s="60">
        <v>0</v>
      </c>
      <c r="S51" s="60">
        <v>0</v>
      </c>
      <c r="T51" s="61">
        <f t="shared" si="11"/>
        <v>0</v>
      </c>
      <c r="U51" s="61">
        <f t="shared" si="12"/>
        <v>0</v>
      </c>
      <c r="V51" s="61">
        <f t="shared" si="13"/>
        <v>0</v>
      </c>
      <c r="W51" s="60">
        <v>0</v>
      </c>
      <c r="X51" s="62">
        <f t="shared" si="9"/>
        <v>0</v>
      </c>
      <c r="Y51" s="62">
        <f t="shared" si="10"/>
        <v>0</v>
      </c>
      <c r="Z51" s="63"/>
    </row>
    <row r="52" spans="1:26" s="27" customFormat="1" ht="69.95" customHeight="1" x14ac:dyDescent="0.25">
      <c r="A52" s="57">
        <v>41</v>
      </c>
      <c r="B52" s="58" t="s">
        <v>2</v>
      </c>
      <c r="C52" s="58" t="s">
        <v>3</v>
      </c>
      <c r="D52" s="57">
        <v>6413</v>
      </c>
      <c r="E52" s="59" t="s">
        <v>24</v>
      </c>
      <c r="F52" s="60">
        <v>0</v>
      </c>
      <c r="G52" s="60">
        <v>15500</v>
      </c>
      <c r="H52" s="60">
        <f t="shared" si="0"/>
        <v>15500</v>
      </c>
      <c r="I52" s="60">
        <v>0</v>
      </c>
      <c r="J52" s="60">
        <v>15500</v>
      </c>
      <c r="K52" s="60">
        <f t="shared" si="1"/>
        <v>15500</v>
      </c>
      <c r="L52" s="60">
        <f t="shared" si="2"/>
        <v>0</v>
      </c>
      <c r="M52" s="60">
        <f t="shared" si="3"/>
        <v>0</v>
      </c>
      <c r="N52" s="60">
        <f t="shared" si="4"/>
        <v>0</v>
      </c>
      <c r="O52" s="60">
        <v>0</v>
      </c>
      <c r="P52" s="60">
        <v>0</v>
      </c>
      <c r="Q52" s="60">
        <f t="shared" si="5"/>
        <v>0</v>
      </c>
      <c r="R52" s="60">
        <v>0</v>
      </c>
      <c r="S52" s="60">
        <v>0</v>
      </c>
      <c r="T52" s="61">
        <f t="shared" si="11"/>
        <v>0</v>
      </c>
      <c r="U52" s="61">
        <f t="shared" si="12"/>
        <v>0</v>
      </c>
      <c r="V52" s="61">
        <f t="shared" si="13"/>
        <v>0</v>
      </c>
      <c r="W52" s="60">
        <v>0</v>
      </c>
      <c r="X52" s="62">
        <f t="shared" si="9"/>
        <v>0</v>
      </c>
      <c r="Y52" s="62">
        <f t="shared" si="10"/>
        <v>0</v>
      </c>
      <c r="Z52" s="63"/>
    </row>
    <row r="53" spans="1:26" s="27" customFormat="1" ht="69.95" customHeight="1" x14ac:dyDescent="0.25">
      <c r="A53" s="57">
        <v>42</v>
      </c>
      <c r="B53" s="58" t="s">
        <v>2</v>
      </c>
      <c r="C53" s="58" t="s">
        <v>3</v>
      </c>
      <c r="D53" s="57">
        <v>6414</v>
      </c>
      <c r="E53" s="59" t="s">
        <v>25</v>
      </c>
      <c r="F53" s="60">
        <v>0</v>
      </c>
      <c r="G53" s="60">
        <v>5750</v>
      </c>
      <c r="H53" s="60">
        <f t="shared" si="0"/>
        <v>5750</v>
      </c>
      <c r="I53" s="60">
        <v>0</v>
      </c>
      <c r="J53" s="60">
        <v>5750</v>
      </c>
      <c r="K53" s="60">
        <f t="shared" si="1"/>
        <v>5750</v>
      </c>
      <c r="L53" s="60">
        <f t="shared" si="2"/>
        <v>0</v>
      </c>
      <c r="M53" s="60">
        <f t="shared" si="3"/>
        <v>0</v>
      </c>
      <c r="N53" s="60">
        <f t="shared" si="4"/>
        <v>0</v>
      </c>
      <c r="O53" s="60">
        <v>0</v>
      </c>
      <c r="P53" s="60">
        <v>0</v>
      </c>
      <c r="Q53" s="60">
        <f t="shared" si="5"/>
        <v>0</v>
      </c>
      <c r="R53" s="60">
        <v>0</v>
      </c>
      <c r="S53" s="60">
        <v>0</v>
      </c>
      <c r="T53" s="61">
        <f t="shared" si="11"/>
        <v>0</v>
      </c>
      <c r="U53" s="61">
        <f t="shared" si="12"/>
        <v>0</v>
      </c>
      <c r="V53" s="61">
        <f t="shared" si="13"/>
        <v>0</v>
      </c>
      <c r="W53" s="60">
        <v>0</v>
      </c>
      <c r="X53" s="62">
        <f t="shared" si="9"/>
        <v>0</v>
      </c>
      <c r="Y53" s="62">
        <f t="shared" si="10"/>
        <v>0</v>
      </c>
      <c r="Z53" s="63"/>
    </row>
    <row r="54" spans="1:26" s="27" customFormat="1" ht="69.95" customHeight="1" x14ac:dyDescent="0.25">
      <c r="A54" s="57">
        <v>43</v>
      </c>
      <c r="B54" s="58" t="s">
        <v>2</v>
      </c>
      <c r="C54" s="58" t="s">
        <v>3</v>
      </c>
      <c r="D54" s="57">
        <v>6415</v>
      </c>
      <c r="E54" s="59" t="s">
        <v>26</v>
      </c>
      <c r="F54" s="60">
        <v>0</v>
      </c>
      <c r="G54" s="60">
        <v>7000</v>
      </c>
      <c r="H54" s="60">
        <f t="shared" si="0"/>
        <v>7000</v>
      </c>
      <c r="I54" s="60">
        <v>0</v>
      </c>
      <c r="J54" s="60">
        <v>7000</v>
      </c>
      <c r="K54" s="60">
        <f t="shared" si="1"/>
        <v>7000</v>
      </c>
      <c r="L54" s="60">
        <f t="shared" si="2"/>
        <v>0</v>
      </c>
      <c r="M54" s="60">
        <f t="shared" si="3"/>
        <v>0</v>
      </c>
      <c r="N54" s="60">
        <f t="shared" si="4"/>
        <v>0</v>
      </c>
      <c r="O54" s="60">
        <v>0</v>
      </c>
      <c r="P54" s="60">
        <v>0</v>
      </c>
      <c r="Q54" s="60">
        <f t="shared" si="5"/>
        <v>0</v>
      </c>
      <c r="R54" s="60">
        <v>0</v>
      </c>
      <c r="S54" s="60">
        <v>0</v>
      </c>
      <c r="T54" s="61">
        <f t="shared" si="11"/>
        <v>0</v>
      </c>
      <c r="U54" s="61">
        <f t="shared" si="12"/>
        <v>0</v>
      </c>
      <c r="V54" s="61">
        <f t="shared" si="13"/>
        <v>0</v>
      </c>
      <c r="W54" s="60">
        <v>0</v>
      </c>
      <c r="X54" s="62">
        <f t="shared" si="9"/>
        <v>0</v>
      </c>
      <c r="Y54" s="62">
        <f t="shared" si="10"/>
        <v>0</v>
      </c>
      <c r="Z54" s="63"/>
    </row>
    <row r="55" spans="1:26" s="27" customFormat="1" ht="69.95" customHeight="1" x14ac:dyDescent="0.25">
      <c r="A55" s="57">
        <v>44</v>
      </c>
      <c r="B55" s="58" t="s">
        <v>2</v>
      </c>
      <c r="C55" s="58" t="s">
        <v>3</v>
      </c>
      <c r="D55" s="57">
        <v>6416</v>
      </c>
      <c r="E55" s="59" t="s">
        <v>27</v>
      </c>
      <c r="F55" s="60">
        <v>0</v>
      </c>
      <c r="G55" s="60">
        <v>15000</v>
      </c>
      <c r="H55" s="60">
        <f t="shared" si="0"/>
        <v>15000</v>
      </c>
      <c r="I55" s="60">
        <v>0</v>
      </c>
      <c r="J55" s="60">
        <v>15000</v>
      </c>
      <c r="K55" s="60">
        <f t="shared" si="1"/>
        <v>15000</v>
      </c>
      <c r="L55" s="60">
        <f t="shared" si="2"/>
        <v>0</v>
      </c>
      <c r="M55" s="60">
        <f t="shared" si="3"/>
        <v>0</v>
      </c>
      <c r="N55" s="60">
        <f t="shared" si="4"/>
        <v>0</v>
      </c>
      <c r="O55" s="60">
        <v>0</v>
      </c>
      <c r="P55" s="60">
        <v>0</v>
      </c>
      <c r="Q55" s="60">
        <f t="shared" si="5"/>
        <v>0</v>
      </c>
      <c r="R55" s="60">
        <v>0</v>
      </c>
      <c r="S55" s="60">
        <v>0</v>
      </c>
      <c r="T55" s="61">
        <f t="shared" si="11"/>
        <v>0</v>
      </c>
      <c r="U55" s="61">
        <f t="shared" si="12"/>
        <v>0</v>
      </c>
      <c r="V55" s="61">
        <f t="shared" si="13"/>
        <v>0</v>
      </c>
      <c r="W55" s="60">
        <v>0</v>
      </c>
      <c r="X55" s="62">
        <f t="shared" si="9"/>
        <v>0</v>
      </c>
      <c r="Y55" s="62">
        <f t="shared" si="10"/>
        <v>0</v>
      </c>
      <c r="Z55" s="63"/>
    </row>
    <row r="56" spans="1:26" s="27" customFormat="1" ht="69.95" customHeight="1" x14ac:dyDescent="0.25">
      <c r="A56" s="57">
        <v>45</v>
      </c>
      <c r="B56" s="58" t="s">
        <v>2</v>
      </c>
      <c r="C56" s="58" t="s">
        <v>3</v>
      </c>
      <c r="D56" s="57">
        <v>6420</v>
      </c>
      <c r="E56" s="59" t="s">
        <v>28</v>
      </c>
      <c r="F56" s="60">
        <v>0</v>
      </c>
      <c r="G56" s="60">
        <v>10000</v>
      </c>
      <c r="H56" s="60">
        <f t="shared" si="0"/>
        <v>10000</v>
      </c>
      <c r="I56" s="60">
        <v>0</v>
      </c>
      <c r="J56" s="60">
        <v>10000</v>
      </c>
      <c r="K56" s="60">
        <f t="shared" si="1"/>
        <v>10000</v>
      </c>
      <c r="L56" s="60">
        <f t="shared" si="2"/>
        <v>0</v>
      </c>
      <c r="M56" s="60">
        <f t="shared" si="3"/>
        <v>0</v>
      </c>
      <c r="N56" s="60">
        <f t="shared" si="4"/>
        <v>0</v>
      </c>
      <c r="O56" s="60">
        <v>0</v>
      </c>
      <c r="P56" s="60">
        <v>0</v>
      </c>
      <c r="Q56" s="60">
        <f t="shared" si="5"/>
        <v>0</v>
      </c>
      <c r="R56" s="60">
        <v>0</v>
      </c>
      <c r="S56" s="60">
        <v>0</v>
      </c>
      <c r="T56" s="61">
        <f t="shared" si="11"/>
        <v>0</v>
      </c>
      <c r="U56" s="61">
        <f t="shared" si="12"/>
        <v>0</v>
      </c>
      <c r="V56" s="61">
        <f t="shared" si="13"/>
        <v>0</v>
      </c>
      <c r="W56" s="60">
        <v>0</v>
      </c>
      <c r="X56" s="62">
        <f t="shared" si="9"/>
        <v>0</v>
      </c>
      <c r="Y56" s="62">
        <f t="shared" si="10"/>
        <v>0</v>
      </c>
      <c r="Z56" s="63"/>
    </row>
    <row r="57" spans="1:26" s="27" customFormat="1" ht="69.95" customHeight="1" x14ac:dyDescent="0.25">
      <c r="A57" s="57">
        <v>46</v>
      </c>
      <c r="B57" s="58" t="s">
        <v>2</v>
      </c>
      <c r="C57" s="58" t="s">
        <v>3</v>
      </c>
      <c r="D57" s="57">
        <v>6421</v>
      </c>
      <c r="E57" s="59" t="s">
        <v>29</v>
      </c>
      <c r="F57" s="60">
        <v>0</v>
      </c>
      <c r="G57" s="60">
        <v>7000</v>
      </c>
      <c r="H57" s="60">
        <f t="shared" si="0"/>
        <v>7000</v>
      </c>
      <c r="I57" s="60">
        <v>0</v>
      </c>
      <c r="J57" s="60">
        <v>7000</v>
      </c>
      <c r="K57" s="60">
        <f t="shared" si="1"/>
        <v>7000</v>
      </c>
      <c r="L57" s="60">
        <f t="shared" si="2"/>
        <v>0</v>
      </c>
      <c r="M57" s="60">
        <f t="shared" si="3"/>
        <v>0</v>
      </c>
      <c r="N57" s="60">
        <f t="shared" si="4"/>
        <v>0</v>
      </c>
      <c r="O57" s="60">
        <v>0</v>
      </c>
      <c r="P57" s="60">
        <v>0</v>
      </c>
      <c r="Q57" s="60">
        <f t="shared" si="5"/>
        <v>0</v>
      </c>
      <c r="R57" s="60">
        <v>0</v>
      </c>
      <c r="S57" s="60">
        <v>0</v>
      </c>
      <c r="T57" s="61">
        <f t="shared" si="11"/>
        <v>0</v>
      </c>
      <c r="U57" s="61">
        <f t="shared" si="12"/>
        <v>0</v>
      </c>
      <c r="V57" s="61">
        <f t="shared" si="13"/>
        <v>0</v>
      </c>
      <c r="W57" s="60">
        <v>0</v>
      </c>
      <c r="X57" s="62">
        <f t="shared" si="9"/>
        <v>0</v>
      </c>
      <c r="Y57" s="62">
        <f t="shared" si="10"/>
        <v>0</v>
      </c>
      <c r="Z57" s="63"/>
    </row>
    <row r="58" spans="1:26" s="27" customFormat="1" ht="69.95" customHeight="1" x14ac:dyDescent="0.25">
      <c r="A58" s="57">
        <v>47</v>
      </c>
      <c r="B58" s="58" t="s">
        <v>2</v>
      </c>
      <c r="C58" s="58" t="s">
        <v>3</v>
      </c>
      <c r="D58" s="57">
        <v>6422</v>
      </c>
      <c r="E58" s="59" t="s">
        <v>30</v>
      </c>
      <c r="F58" s="60">
        <v>0</v>
      </c>
      <c r="G58" s="60">
        <v>13500</v>
      </c>
      <c r="H58" s="60">
        <f t="shared" si="0"/>
        <v>13500</v>
      </c>
      <c r="I58" s="60">
        <v>0</v>
      </c>
      <c r="J58" s="60">
        <v>13500</v>
      </c>
      <c r="K58" s="60">
        <f t="shared" si="1"/>
        <v>13500</v>
      </c>
      <c r="L58" s="60">
        <f t="shared" si="2"/>
        <v>0</v>
      </c>
      <c r="M58" s="60">
        <f t="shared" si="3"/>
        <v>0</v>
      </c>
      <c r="N58" s="60">
        <f t="shared" si="4"/>
        <v>0</v>
      </c>
      <c r="O58" s="60">
        <v>0</v>
      </c>
      <c r="P58" s="60">
        <v>0</v>
      </c>
      <c r="Q58" s="60">
        <f t="shared" si="5"/>
        <v>0</v>
      </c>
      <c r="R58" s="60">
        <v>0</v>
      </c>
      <c r="S58" s="60">
        <v>0</v>
      </c>
      <c r="T58" s="61">
        <f t="shared" si="11"/>
        <v>0</v>
      </c>
      <c r="U58" s="61">
        <f t="shared" si="12"/>
        <v>0</v>
      </c>
      <c r="V58" s="61">
        <f t="shared" si="13"/>
        <v>0</v>
      </c>
      <c r="W58" s="60">
        <v>0</v>
      </c>
      <c r="X58" s="62">
        <f t="shared" si="9"/>
        <v>0</v>
      </c>
      <c r="Y58" s="62">
        <f t="shared" si="10"/>
        <v>0</v>
      </c>
      <c r="Z58" s="63"/>
    </row>
    <row r="59" spans="1:26" s="27" customFormat="1" ht="69.95" customHeight="1" x14ac:dyDescent="0.25">
      <c r="A59" s="57">
        <v>48</v>
      </c>
      <c r="B59" s="58" t="s">
        <v>2</v>
      </c>
      <c r="C59" s="58" t="s">
        <v>3</v>
      </c>
      <c r="D59" s="57">
        <v>6423</v>
      </c>
      <c r="E59" s="59" t="s">
        <v>31</v>
      </c>
      <c r="F59" s="60">
        <v>0</v>
      </c>
      <c r="G59" s="60">
        <v>8000</v>
      </c>
      <c r="H59" s="60">
        <f t="shared" si="0"/>
        <v>8000</v>
      </c>
      <c r="I59" s="60">
        <v>0</v>
      </c>
      <c r="J59" s="60">
        <v>8000</v>
      </c>
      <c r="K59" s="60">
        <f t="shared" si="1"/>
        <v>8000</v>
      </c>
      <c r="L59" s="60">
        <f t="shared" si="2"/>
        <v>0</v>
      </c>
      <c r="M59" s="60">
        <f t="shared" si="3"/>
        <v>0</v>
      </c>
      <c r="N59" s="60">
        <f t="shared" si="4"/>
        <v>0</v>
      </c>
      <c r="O59" s="60">
        <v>0</v>
      </c>
      <c r="P59" s="60">
        <v>0</v>
      </c>
      <c r="Q59" s="60">
        <f t="shared" si="5"/>
        <v>0</v>
      </c>
      <c r="R59" s="60">
        <v>0</v>
      </c>
      <c r="S59" s="60">
        <v>0</v>
      </c>
      <c r="T59" s="61">
        <f t="shared" si="11"/>
        <v>0</v>
      </c>
      <c r="U59" s="61">
        <f t="shared" si="12"/>
        <v>0</v>
      </c>
      <c r="V59" s="61">
        <f t="shared" si="13"/>
        <v>0</v>
      </c>
      <c r="W59" s="60">
        <v>0</v>
      </c>
      <c r="X59" s="62">
        <f t="shared" si="9"/>
        <v>0</v>
      </c>
      <c r="Y59" s="62">
        <f t="shared" si="10"/>
        <v>0</v>
      </c>
      <c r="Z59" s="63"/>
    </row>
    <row r="60" spans="1:26" s="27" customFormat="1" ht="69.95" customHeight="1" x14ac:dyDescent="0.25">
      <c r="A60" s="57">
        <v>49</v>
      </c>
      <c r="B60" s="58" t="s">
        <v>2</v>
      </c>
      <c r="C60" s="58" t="s">
        <v>3</v>
      </c>
      <c r="D60" s="57">
        <v>6425</v>
      </c>
      <c r="E60" s="59" t="s">
        <v>32</v>
      </c>
      <c r="F60" s="60">
        <v>0</v>
      </c>
      <c r="G60" s="60">
        <v>15000</v>
      </c>
      <c r="H60" s="60">
        <f t="shared" si="0"/>
        <v>15000</v>
      </c>
      <c r="I60" s="60">
        <v>0</v>
      </c>
      <c r="J60" s="60">
        <v>15000</v>
      </c>
      <c r="K60" s="60">
        <f t="shared" si="1"/>
        <v>15000</v>
      </c>
      <c r="L60" s="60">
        <f t="shared" si="2"/>
        <v>0</v>
      </c>
      <c r="M60" s="60">
        <f t="shared" si="3"/>
        <v>0</v>
      </c>
      <c r="N60" s="60">
        <f t="shared" si="4"/>
        <v>0</v>
      </c>
      <c r="O60" s="60">
        <v>0</v>
      </c>
      <c r="P60" s="60">
        <v>0</v>
      </c>
      <c r="Q60" s="60">
        <f t="shared" si="5"/>
        <v>0</v>
      </c>
      <c r="R60" s="60">
        <v>0</v>
      </c>
      <c r="S60" s="60">
        <v>0</v>
      </c>
      <c r="T60" s="61">
        <f t="shared" si="11"/>
        <v>0</v>
      </c>
      <c r="U60" s="61">
        <f t="shared" si="12"/>
        <v>0</v>
      </c>
      <c r="V60" s="61">
        <f t="shared" si="13"/>
        <v>0</v>
      </c>
      <c r="W60" s="60">
        <v>0</v>
      </c>
      <c r="X60" s="62">
        <f t="shared" si="9"/>
        <v>0</v>
      </c>
      <c r="Y60" s="62">
        <f t="shared" si="10"/>
        <v>0</v>
      </c>
      <c r="Z60" s="63"/>
    </row>
    <row r="61" spans="1:26" s="27" customFormat="1" ht="69.95" customHeight="1" x14ac:dyDescent="0.25">
      <c r="A61" s="57">
        <v>50</v>
      </c>
      <c r="B61" s="58" t="s">
        <v>2</v>
      </c>
      <c r="C61" s="58" t="s">
        <v>3</v>
      </c>
      <c r="D61" s="57">
        <v>6426</v>
      </c>
      <c r="E61" s="59" t="s">
        <v>33</v>
      </c>
      <c r="F61" s="60">
        <v>0</v>
      </c>
      <c r="G61" s="60">
        <v>6000</v>
      </c>
      <c r="H61" s="60">
        <f t="shared" si="0"/>
        <v>6000</v>
      </c>
      <c r="I61" s="60">
        <v>0</v>
      </c>
      <c r="J61" s="60">
        <v>6000</v>
      </c>
      <c r="K61" s="60">
        <f t="shared" si="1"/>
        <v>6000</v>
      </c>
      <c r="L61" s="60">
        <f t="shared" si="2"/>
        <v>0</v>
      </c>
      <c r="M61" s="60">
        <f t="shared" si="3"/>
        <v>0</v>
      </c>
      <c r="N61" s="60">
        <f t="shared" si="4"/>
        <v>0</v>
      </c>
      <c r="O61" s="60">
        <v>0</v>
      </c>
      <c r="P61" s="60">
        <v>0</v>
      </c>
      <c r="Q61" s="60">
        <f t="shared" si="5"/>
        <v>0</v>
      </c>
      <c r="R61" s="60">
        <v>0</v>
      </c>
      <c r="S61" s="60">
        <v>0</v>
      </c>
      <c r="T61" s="61">
        <f t="shared" si="11"/>
        <v>0</v>
      </c>
      <c r="U61" s="61">
        <f t="shared" si="12"/>
        <v>0</v>
      </c>
      <c r="V61" s="61">
        <f t="shared" si="13"/>
        <v>0</v>
      </c>
      <c r="W61" s="60">
        <v>0</v>
      </c>
      <c r="X61" s="62">
        <f t="shared" si="9"/>
        <v>0</v>
      </c>
      <c r="Y61" s="62">
        <f t="shared" si="10"/>
        <v>0</v>
      </c>
      <c r="Z61" s="63"/>
    </row>
    <row r="62" spans="1:26" s="27" customFormat="1" ht="69.95" customHeight="1" x14ac:dyDescent="0.25">
      <c r="A62" s="57">
        <v>51</v>
      </c>
      <c r="B62" s="58" t="s">
        <v>2</v>
      </c>
      <c r="C62" s="58" t="s">
        <v>3</v>
      </c>
      <c r="D62" s="57">
        <v>6427</v>
      </c>
      <c r="E62" s="59" t="s">
        <v>34</v>
      </c>
      <c r="F62" s="60">
        <v>0</v>
      </c>
      <c r="G62" s="60">
        <v>1907.2</v>
      </c>
      <c r="H62" s="60">
        <f t="shared" si="0"/>
        <v>1907.2</v>
      </c>
      <c r="I62" s="60">
        <v>0</v>
      </c>
      <c r="J62" s="60">
        <v>1333</v>
      </c>
      <c r="K62" s="60">
        <f t="shared" si="1"/>
        <v>1333</v>
      </c>
      <c r="L62" s="60">
        <f t="shared" si="2"/>
        <v>0</v>
      </c>
      <c r="M62" s="60">
        <f t="shared" si="3"/>
        <v>574.20000000000005</v>
      </c>
      <c r="N62" s="60">
        <f t="shared" si="4"/>
        <v>574.20000000000005</v>
      </c>
      <c r="O62" s="60">
        <v>0</v>
      </c>
      <c r="P62" s="60">
        <v>0</v>
      </c>
      <c r="Q62" s="60">
        <f t="shared" si="5"/>
        <v>574.20000000000005</v>
      </c>
      <c r="R62" s="60">
        <v>0</v>
      </c>
      <c r="S62" s="60">
        <v>0</v>
      </c>
      <c r="T62" s="61">
        <f t="shared" si="11"/>
        <v>0</v>
      </c>
      <c r="U62" s="61">
        <f t="shared" si="12"/>
        <v>574.20000000000005</v>
      </c>
      <c r="V62" s="61">
        <f t="shared" si="13"/>
        <v>574.20000000000005</v>
      </c>
      <c r="W62" s="60">
        <v>0</v>
      </c>
      <c r="X62" s="62">
        <f t="shared" si="9"/>
        <v>0</v>
      </c>
      <c r="Y62" s="62">
        <f t="shared" si="10"/>
        <v>574.20000000000005</v>
      </c>
      <c r="Z62" s="63"/>
    </row>
    <row r="63" spans="1:26" s="27" customFormat="1" ht="69.95" customHeight="1" x14ac:dyDescent="0.25">
      <c r="A63" s="57">
        <v>52</v>
      </c>
      <c r="B63" s="58" t="s">
        <v>2</v>
      </c>
      <c r="C63" s="58" t="s">
        <v>3</v>
      </c>
      <c r="D63" s="57">
        <v>6428</v>
      </c>
      <c r="E63" s="59" t="s">
        <v>35</v>
      </c>
      <c r="F63" s="60">
        <v>0</v>
      </c>
      <c r="G63" s="60">
        <v>4500</v>
      </c>
      <c r="H63" s="60">
        <f t="shared" si="0"/>
        <v>4500</v>
      </c>
      <c r="I63" s="60">
        <v>0</v>
      </c>
      <c r="J63" s="60">
        <v>4500</v>
      </c>
      <c r="K63" s="60">
        <f t="shared" si="1"/>
        <v>4500</v>
      </c>
      <c r="L63" s="60">
        <f t="shared" si="2"/>
        <v>0</v>
      </c>
      <c r="M63" s="60">
        <f t="shared" si="3"/>
        <v>0</v>
      </c>
      <c r="N63" s="60">
        <f t="shared" si="4"/>
        <v>0</v>
      </c>
      <c r="O63" s="60">
        <v>0</v>
      </c>
      <c r="P63" s="60">
        <v>0</v>
      </c>
      <c r="Q63" s="60">
        <f t="shared" si="5"/>
        <v>0</v>
      </c>
      <c r="R63" s="60">
        <v>0</v>
      </c>
      <c r="S63" s="60">
        <v>0</v>
      </c>
      <c r="T63" s="61">
        <f t="shared" si="11"/>
        <v>0</v>
      </c>
      <c r="U63" s="61">
        <f t="shared" si="12"/>
        <v>0</v>
      </c>
      <c r="V63" s="61">
        <f t="shared" si="13"/>
        <v>0</v>
      </c>
      <c r="W63" s="60">
        <v>0</v>
      </c>
      <c r="X63" s="62">
        <f t="shared" si="9"/>
        <v>0</v>
      </c>
      <c r="Y63" s="62">
        <f t="shared" si="10"/>
        <v>0</v>
      </c>
      <c r="Z63" s="63"/>
    </row>
    <row r="64" spans="1:26" s="27" customFormat="1" ht="69.95" customHeight="1" x14ac:dyDescent="0.25">
      <c r="A64" s="57">
        <v>53</v>
      </c>
      <c r="B64" s="58" t="s">
        <v>2</v>
      </c>
      <c r="C64" s="58" t="s">
        <v>3</v>
      </c>
      <c r="D64" s="57">
        <v>6429</v>
      </c>
      <c r="E64" s="59" t="s">
        <v>36</v>
      </c>
      <c r="F64" s="60">
        <v>0</v>
      </c>
      <c r="G64" s="60">
        <v>72111.460000000006</v>
      </c>
      <c r="H64" s="60">
        <f t="shared" si="0"/>
        <v>72111.460000000006</v>
      </c>
      <c r="I64" s="60">
        <v>0</v>
      </c>
      <c r="J64" s="60">
        <v>72111.460000000006</v>
      </c>
      <c r="K64" s="60">
        <f t="shared" si="1"/>
        <v>72111.460000000006</v>
      </c>
      <c r="L64" s="60">
        <f t="shared" si="2"/>
        <v>0</v>
      </c>
      <c r="M64" s="60">
        <f t="shared" si="3"/>
        <v>0</v>
      </c>
      <c r="N64" s="60">
        <f t="shared" si="4"/>
        <v>0</v>
      </c>
      <c r="O64" s="60">
        <v>0</v>
      </c>
      <c r="P64" s="60">
        <v>0</v>
      </c>
      <c r="Q64" s="60">
        <f t="shared" si="5"/>
        <v>0</v>
      </c>
      <c r="R64" s="60">
        <v>0</v>
      </c>
      <c r="S64" s="60">
        <v>0</v>
      </c>
      <c r="T64" s="61">
        <f t="shared" si="11"/>
        <v>0</v>
      </c>
      <c r="U64" s="61">
        <f t="shared" si="12"/>
        <v>0</v>
      </c>
      <c r="V64" s="61">
        <f t="shared" si="13"/>
        <v>0</v>
      </c>
      <c r="W64" s="60">
        <v>0</v>
      </c>
      <c r="X64" s="62">
        <f t="shared" si="9"/>
        <v>0</v>
      </c>
      <c r="Y64" s="62">
        <f t="shared" si="10"/>
        <v>0</v>
      </c>
      <c r="Z64" s="63"/>
    </row>
    <row r="65" spans="1:26" s="27" customFormat="1" ht="69.95" customHeight="1" x14ac:dyDescent="0.25">
      <c r="A65" s="57">
        <v>54</v>
      </c>
      <c r="B65" s="58" t="s">
        <v>2</v>
      </c>
      <c r="C65" s="58" t="s">
        <v>3</v>
      </c>
      <c r="D65" s="57">
        <v>6642</v>
      </c>
      <c r="E65" s="59" t="s">
        <v>37</v>
      </c>
      <c r="F65" s="60">
        <v>5544.8</v>
      </c>
      <c r="G65" s="60">
        <v>0</v>
      </c>
      <c r="H65" s="60">
        <f t="shared" si="0"/>
        <v>5544.8</v>
      </c>
      <c r="I65" s="60">
        <v>0</v>
      </c>
      <c r="J65" s="60">
        <v>0</v>
      </c>
      <c r="K65" s="60">
        <f t="shared" si="1"/>
        <v>0</v>
      </c>
      <c r="L65" s="60">
        <f t="shared" si="2"/>
        <v>5544.8</v>
      </c>
      <c r="M65" s="60">
        <f t="shared" si="3"/>
        <v>0</v>
      </c>
      <c r="N65" s="60">
        <f t="shared" si="4"/>
        <v>5544.8</v>
      </c>
      <c r="O65" s="60">
        <v>0</v>
      </c>
      <c r="P65" s="60">
        <v>0</v>
      </c>
      <c r="Q65" s="60">
        <f t="shared" si="5"/>
        <v>5544.8</v>
      </c>
      <c r="R65" s="60">
        <v>0</v>
      </c>
      <c r="S65" s="60">
        <v>0</v>
      </c>
      <c r="T65" s="61">
        <f t="shared" si="11"/>
        <v>5544.8</v>
      </c>
      <c r="U65" s="61">
        <f t="shared" si="12"/>
        <v>0</v>
      </c>
      <c r="V65" s="61">
        <f t="shared" si="13"/>
        <v>5544.8</v>
      </c>
      <c r="W65" s="60">
        <v>0</v>
      </c>
      <c r="X65" s="62">
        <f t="shared" si="9"/>
        <v>5544.8</v>
      </c>
      <c r="Y65" s="62">
        <f t="shared" si="10"/>
        <v>0</v>
      </c>
      <c r="Z65" s="54" t="s">
        <v>142</v>
      </c>
    </row>
    <row r="66" spans="1:26" s="27" customFormat="1" ht="69.95" customHeight="1" x14ac:dyDescent="0.25">
      <c r="A66" s="57">
        <v>55</v>
      </c>
      <c r="B66" s="58" t="s">
        <v>2</v>
      </c>
      <c r="C66" s="58" t="s">
        <v>3</v>
      </c>
      <c r="D66" s="57">
        <v>6710</v>
      </c>
      <c r="E66" s="59" t="s">
        <v>38</v>
      </c>
      <c r="F66" s="60">
        <v>5374.99</v>
      </c>
      <c r="G66" s="60">
        <v>0</v>
      </c>
      <c r="H66" s="60">
        <f t="shared" si="0"/>
        <v>5374.99</v>
      </c>
      <c r="I66" s="60">
        <v>5374.99</v>
      </c>
      <c r="J66" s="60">
        <v>0</v>
      </c>
      <c r="K66" s="60">
        <f t="shared" si="1"/>
        <v>5374.99</v>
      </c>
      <c r="L66" s="60">
        <f t="shared" si="2"/>
        <v>0</v>
      </c>
      <c r="M66" s="60">
        <f t="shared" si="3"/>
        <v>0</v>
      </c>
      <c r="N66" s="60">
        <f t="shared" si="4"/>
        <v>0</v>
      </c>
      <c r="O66" s="60">
        <v>0</v>
      </c>
      <c r="P66" s="60">
        <v>0</v>
      </c>
      <c r="Q66" s="60">
        <f t="shared" si="5"/>
        <v>0</v>
      </c>
      <c r="R66" s="60">
        <v>0</v>
      </c>
      <c r="S66" s="60">
        <v>0</v>
      </c>
      <c r="T66" s="61">
        <f t="shared" si="11"/>
        <v>0</v>
      </c>
      <c r="U66" s="61">
        <f t="shared" si="12"/>
        <v>0</v>
      </c>
      <c r="V66" s="61">
        <f t="shared" si="13"/>
        <v>0</v>
      </c>
      <c r="W66" s="60">
        <v>0</v>
      </c>
      <c r="X66" s="62">
        <f t="shared" si="9"/>
        <v>0</v>
      </c>
      <c r="Y66" s="62">
        <f t="shared" si="10"/>
        <v>0</v>
      </c>
      <c r="Z66" s="63"/>
    </row>
    <row r="67" spans="1:26" s="27" customFormat="1" ht="69.95" customHeight="1" x14ac:dyDescent="0.25">
      <c r="A67" s="57">
        <v>56</v>
      </c>
      <c r="B67" s="58" t="s">
        <v>2</v>
      </c>
      <c r="C67" s="58" t="s">
        <v>3</v>
      </c>
      <c r="D67" s="57">
        <v>6774</v>
      </c>
      <c r="E67" s="59" t="s">
        <v>39</v>
      </c>
      <c r="F67" s="60">
        <v>-60</v>
      </c>
      <c r="G67" s="60">
        <v>60</v>
      </c>
      <c r="H67" s="60">
        <f t="shared" si="0"/>
        <v>0</v>
      </c>
      <c r="I67" s="60">
        <v>0</v>
      </c>
      <c r="J67" s="60">
        <v>0</v>
      </c>
      <c r="K67" s="60">
        <f t="shared" si="1"/>
        <v>0</v>
      </c>
      <c r="L67" s="60">
        <f t="shared" si="2"/>
        <v>-60</v>
      </c>
      <c r="M67" s="60">
        <f t="shared" si="3"/>
        <v>60</v>
      </c>
      <c r="N67" s="60">
        <f t="shared" si="4"/>
        <v>0</v>
      </c>
      <c r="O67" s="60">
        <v>0</v>
      </c>
      <c r="P67" s="60">
        <v>0</v>
      </c>
      <c r="Q67" s="60">
        <f t="shared" si="5"/>
        <v>0</v>
      </c>
      <c r="R67" s="60">
        <v>0</v>
      </c>
      <c r="S67" s="60">
        <v>0</v>
      </c>
      <c r="T67" s="61">
        <f t="shared" si="11"/>
        <v>-60</v>
      </c>
      <c r="U67" s="61">
        <f t="shared" si="12"/>
        <v>60</v>
      </c>
      <c r="V67" s="61">
        <f t="shared" si="13"/>
        <v>0</v>
      </c>
      <c r="W67" s="60">
        <v>0</v>
      </c>
      <c r="X67" s="62">
        <f t="shared" si="9"/>
        <v>-60</v>
      </c>
      <c r="Y67" s="62">
        <f t="shared" si="10"/>
        <v>60</v>
      </c>
      <c r="Z67" s="54" t="s">
        <v>141</v>
      </c>
    </row>
    <row r="68" spans="1:26" s="27" customFormat="1" ht="69.95" customHeight="1" x14ac:dyDescent="0.25">
      <c r="A68" s="57">
        <v>57</v>
      </c>
      <c r="B68" s="58" t="s">
        <v>2</v>
      </c>
      <c r="C68" s="58" t="s">
        <v>3</v>
      </c>
      <c r="D68" s="57">
        <v>6908</v>
      </c>
      <c r="E68" s="59" t="s">
        <v>40</v>
      </c>
      <c r="F68" s="60">
        <v>0</v>
      </c>
      <c r="G68" s="60">
        <v>8000</v>
      </c>
      <c r="H68" s="60">
        <f t="shared" si="0"/>
        <v>8000</v>
      </c>
      <c r="I68" s="60">
        <v>0</v>
      </c>
      <c r="J68" s="60">
        <v>8000</v>
      </c>
      <c r="K68" s="60">
        <f t="shared" si="1"/>
        <v>8000</v>
      </c>
      <c r="L68" s="60">
        <f t="shared" si="2"/>
        <v>0</v>
      </c>
      <c r="M68" s="60">
        <f t="shared" si="3"/>
        <v>0</v>
      </c>
      <c r="N68" s="60">
        <f t="shared" si="4"/>
        <v>0</v>
      </c>
      <c r="O68" s="60">
        <v>0</v>
      </c>
      <c r="P68" s="60">
        <v>0</v>
      </c>
      <c r="Q68" s="60">
        <f t="shared" si="5"/>
        <v>0</v>
      </c>
      <c r="R68" s="60">
        <v>0</v>
      </c>
      <c r="S68" s="60">
        <v>0</v>
      </c>
      <c r="T68" s="61">
        <f t="shared" si="11"/>
        <v>0</v>
      </c>
      <c r="U68" s="61">
        <f t="shared" si="12"/>
        <v>0</v>
      </c>
      <c r="V68" s="61">
        <f t="shared" si="13"/>
        <v>0</v>
      </c>
      <c r="W68" s="60">
        <v>0</v>
      </c>
      <c r="X68" s="62">
        <f t="shared" si="9"/>
        <v>0</v>
      </c>
      <c r="Y68" s="62">
        <f t="shared" si="10"/>
        <v>0</v>
      </c>
      <c r="Z68" s="63"/>
    </row>
    <row r="69" spans="1:26" s="27" customFormat="1" ht="69.95" customHeight="1" x14ac:dyDescent="0.25">
      <c r="A69" s="57">
        <v>58</v>
      </c>
      <c r="B69" s="58" t="s">
        <v>2</v>
      </c>
      <c r="C69" s="58" t="s">
        <v>3</v>
      </c>
      <c r="D69" s="57">
        <v>6909</v>
      </c>
      <c r="E69" s="59" t="s">
        <v>41</v>
      </c>
      <c r="F69" s="60">
        <v>0</v>
      </c>
      <c r="G69" s="60">
        <v>6800</v>
      </c>
      <c r="H69" s="60">
        <f t="shared" si="0"/>
        <v>6800</v>
      </c>
      <c r="I69" s="60">
        <v>0</v>
      </c>
      <c r="J69" s="60">
        <v>6800</v>
      </c>
      <c r="K69" s="60">
        <f t="shared" si="1"/>
        <v>6800</v>
      </c>
      <c r="L69" s="60">
        <f t="shared" si="2"/>
        <v>0</v>
      </c>
      <c r="M69" s="60">
        <f t="shared" si="3"/>
        <v>0</v>
      </c>
      <c r="N69" s="60">
        <f t="shared" si="4"/>
        <v>0</v>
      </c>
      <c r="O69" s="60">
        <v>0</v>
      </c>
      <c r="P69" s="60">
        <v>0</v>
      </c>
      <c r="Q69" s="60">
        <f t="shared" si="5"/>
        <v>0</v>
      </c>
      <c r="R69" s="60">
        <v>0</v>
      </c>
      <c r="S69" s="60">
        <v>0</v>
      </c>
      <c r="T69" s="61">
        <f t="shared" si="11"/>
        <v>0</v>
      </c>
      <c r="U69" s="61">
        <f t="shared" si="12"/>
        <v>0</v>
      </c>
      <c r="V69" s="61">
        <f t="shared" si="13"/>
        <v>0</v>
      </c>
      <c r="W69" s="60">
        <v>0</v>
      </c>
      <c r="X69" s="62">
        <f t="shared" si="9"/>
        <v>0</v>
      </c>
      <c r="Y69" s="62">
        <f t="shared" si="10"/>
        <v>0</v>
      </c>
      <c r="Z69" s="63"/>
    </row>
    <row r="70" spans="1:26" s="27" customFormat="1" ht="69.95" customHeight="1" x14ac:dyDescent="0.25">
      <c r="A70" s="57">
        <v>59</v>
      </c>
      <c r="B70" s="58" t="s">
        <v>2</v>
      </c>
      <c r="C70" s="58" t="s">
        <v>3</v>
      </c>
      <c r="D70" s="57">
        <v>6910</v>
      </c>
      <c r="E70" s="59" t="s">
        <v>42</v>
      </c>
      <c r="F70" s="60">
        <v>0</v>
      </c>
      <c r="G70" s="60">
        <v>6400</v>
      </c>
      <c r="H70" s="60">
        <f t="shared" si="0"/>
        <v>6400</v>
      </c>
      <c r="I70" s="60">
        <v>0</v>
      </c>
      <c r="J70" s="60">
        <v>6400</v>
      </c>
      <c r="K70" s="60">
        <f t="shared" si="1"/>
        <v>6400</v>
      </c>
      <c r="L70" s="60">
        <f t="shared" si="2"/>
        <v>0</v>
      </c>
      <c r="M70" s="60">
        <f t="shared" si="3"/>
        <v>0</v>
      </c>
      <c r="N70" s="60">
        <f t="shared" si="4"/>
        <v>0</v>
      </c>
      <c r="O70" s="60">
        <v>0</v>
      </c>
      <c r="P70" s="60">
        <v>0</v>
      </c>
      <c r="Q70" s="60">
        <f t="shared" si="5"/>
        <v>0</v>
      </c>
      <c r="R70" s="60">
        <v>0</v>
      </c>
      <c r="S70" s="60">
        <v>0</v>
      </c>
      <c r="T70" s="61">
        <f t="shared" si="11"/>
        <v>0</v>
      </c>
      <c r="U70" s="61">
        <f t="shared" si="12"/>
        <v>0</v>
      </c>
      <c r="V70" s="61">
        <f t="shared" si="13"/>
        <v>0</v>
      </c>
      <c r="W70" s="60">
        <v>0</v>
      </c>
      <c r="X70" s="62">
        <f t="shared" si="9"/>
        <v>0</v>
      </c>
      <c r="Y70" s="62">
        <f t="shared" si="10"/>
        <v>0</v>
      </c>
      <c r="Z70" s="63"/>
    </row>
    <row r="71" spans="1:26" s="27" customFormat="1" ht="69.95" customHeight="1" x14ac:dyDescent="0.25">
      <c r="A71" s="57">
        <v>60</v>
      </c>
      <c r="B71" s="58" t="s">
        <v>2</v>
      </c>
      <c r="C71" s="58" t="s">
        <v>3</v>
      </c>
      <c r="D71" s="57">
        <v>6911</v>
      </c>
      <c r="E71" s="59" t="s">
        <v>43</v>
      </c>
      <c r="F71" s="60">
        <v>0</v>
      </c>
      <c r="G71" s="60">
        <v>10000</v>
      </c>
      <c r="H71" s="60">
        <f t="shared" si="0"/>
        <v>10000</v>
      </c>
      <c r="I71" s="60">
        <v>0</v>
      </c>
      <c r="J71" s="60">
        <v>10000</v>
      </c>
      <c r="K71" s="60">
        <f t="shared" si="1"/>
        <v>10000</v>
      </c>
      <c r="L71" s="60">
        <f t="shared" si="2"/>
        <v>0</v>
      </c>
      <c r="M71" s="60">
        <f t="shared" si="3"/>
        <v>0</v>
      </c>
      <c r="N71" s="60">
        <f t="shared" si="4"/>
        <v>0</v>
      </c>
      <c r="O71" s="60">
        <v>0</v>
      </c>
      <c r="P71" s="60">
        <v>0</v>
      </c>
      <c r="Q71" s="60">
        <f t="shared" si="5"/>
        <v>0</v>
      </c>
      <c r="R71" s="60">
        <v>0</v>
      </c>
      <c r="S71" s="60">
        <v>0</v>
      </c>
      <c r="T71" s="61">
        <f t="shared" si="11"/>
        <v>0</v>
      </c>
      <c r="U71" s="61">
        <f t="shared" si="12"/>
        <v>0</v>
      </c>
      <c r="V71" s="61">
        <f t="shared" si="13"/>
        <v>0</v>
      </c>
      <c r="W71" s="60">
        <v>0</v>
      </c>
      <c r="X71" s="62">
        <f t="shared" si="9"/>
        <v>0</v>
      </c>
      <c r="Y71" s="62">
        <f t="shared" si="10"/>
        <v>0</v>
      </c>
      <c r="Z71" s="63"/>
    </row>
    <row r="72" spans="1:26" s="27" customFormat="1" ht="69.95" customHeight="1" x14ac:dyDescent="0.25">
      <c r="A72" s="57">
        <v>61</v>
      </c>
      <c r="B72" s="58" t="s">
        <v>2</v>
      </c>
      <c r="C72" s="58" t="s">
        <v>3</v>
      </c>
      <c r="D72" s="57">
        <v>6912</v>
      </c>
      <c r="E72" s="59" t="s">
        <v>44</v>
      </c>
      <c r="F72" s="60">
        <v>0</v>
      </c>
      <c r="G72" s="60">
        <v>8000</v>
      </c>
      <c r="H72" s="60">
        <f t="shared" si="0"/>
        <v>8000</v>
      </c>
      <c r="I72" s="60">
        <v>0</v>
      </c>
      <c r="J72" s="60">
        <v>8000</v>
      </c>
      <c r="K72" s="60">
        <f t="shared" si="1"/>
        <v>8000</v>
      </c>
      <c r="L72" s="60">
        <f t="shared" si="2"/>
        <v>0</v>
      </c>
      <c r="M72" s="60">
        <f t="shared" si="3"/>
        <v>0</v>
      </c>
      <c r="N72" s="60">
        <f t="shared" si="4"/>
        <v>0</v>
      </c>
      <c r="O72" s="60">
        <v>0</v>
      </c>
      <c r="P72" s="60">
        <v>0</v>
      </c>
      <c r="Q72" s="60">
        <f t="shared" si="5"/>
        <v>0</v>
      </c>
      <c r="R72" s="60">
        <v>0</v>
      </c>
      <c r="S72" s="60">
        <v>0</v>
      </c>
      <c r="T72" s="61">
        <f t="shared" si="11"/>
        <v>0</v>
      </c>
      <c r="U72" s="61">
        <f t="shared" si="12"/>
        <v>0</v>
      </c>
      <c r="V72" s="61">
        <f t="shared" si="13"/>
        <v>0</v>
      </c>
      <c r="W72" s="60">
        <v>0</v>
      </c>
      <c r="X72" s="62">
        <f t="shared" si="9"/>
        <v>0</v>
      </c>
      <c r="Y72" s="62">
        <f t="shared" si="10"/>
        <v>0</v>
      </c>
      <c r="Z72" s="63"/>
    </row>
    <row r="73" spans="1:26" s="27" customFormat="1" ht="69.95" customHeight="1" x14ac:dyDescent="0.25">
      <c r="A73" s="57">
        <v>62</v>
      </c>
      <c r="B73" s="58" t="s">
        <v>2</v>
      </c>
      <c r="C73" s="58" t="s">
        <v>3</v>
      </c>
      <c r="D73" s="57">
        <v>6913</v>
      </c>
      <c r="E73" s="59" t="s">
        <v>45</v>
      </c>
      <c r="F73" s="60">
        <v>0</v>
      </c>
      <c r="G73" s="60">
        <v>8000</v>
      </c>
      <c r="H73" s="60">
        <f t="shared" si="0"/>
        <v>8000</v>
      </c>
      <c r="I73" s="60">
        <v>0</v>
      </c>
      <c r="J73" s="60">
        <v>8000</v>
      </c>
      <c r="K73" s="60">
        <f t="shared" si="1"/>
        <v>8000</v>
      </c>
      <c r="L73" s="60">
        <f t="shared" si="2"/>
        <v>0</v>
      </c>
      <c r="M73" s="60">
        <f t="shared" si="3"/>
        <v>0</v>
      </c>
      <c r="N73" s="60">
        <f t="shared" si="4"/>
        <v>0</v>
      </c>
      <c r="O73" s="60">
        <v>0</v>
      </c>
      <c r="P73" s="60">
        <v>0</v>
      </c>
      <c r="Q73" s="60">
        <f t="shared" si="5"/>
        <v>0</v>
      </c>
      <c r="R73" s="60">
        <v>0</v>
      </c>
      <c r="S73" s="60">
        <v>0</v>
      </c>
      <c r="T73" s="61">
        <f t="shared" si="11"/>
        <v>0</v>
      </c>
      <c r="U73" s="61">
        <f t="shared" si="12"/>
        <v>0</v>
      </c>
      <c r="V73" s="61">
        <f t="shared" si="13"/>
        <v>0</v>
      </c>
      <c r="W73" s="60">
        <v>0</v>
      </c>
      <c r="X73" s="62">
        <f t="shared" si="9"/>
        <v>0</v>
      </c>
      <c r="Y73" s="62">
        <f t="shared" si="10"/>
        <v>0</v>
      </c>
      <c r="Z73" s="63"/>
    </row>
    <row r="74" spans="1:26" s="27" customFormat="1" ht="69.95" customHeight="1" x14ac:dyDescent="0.25">
      <c r="A74" s="57">
        <v>63</v>
      </c>
      <c r="B74" s="58" t="s">
        <v>2</v>
      </c>
      <c r="C74" s="58" t="s">
        <v>3</v>
      </c>
      <c r="D74" s="57">
        <v>6915</v>
      </c>
      <c r="E74" s="59" t="s">
        <v>46</v>
      </c>
      <c r="F74" s="60">
        <v>0</v>
      </c>
      <c r="G74" s="60">
        <v>10000</v>
      </c>
      <c r="H74" s="60">
        <f t="shared" si="0"/>
        <v>10000</v>
      </c>
      <c r="I74" s="60">
        <v>0</v>
      </c>
      <c r="J74" s="60">
        <v>7500</v>
      </c>
      <c r="K74" s="60">
        <f t="shared" si="1"/>
        <v>7500</v>
      </c>
      <c r="L74" s="60">
        <f t="shared" si="2"/>
        <v>0</v>
      </c>
      <c r="M74" s="60">
        <f t="shared" si="3"/>
        <v>2500</v>
      </c>
      <c r="N74" s="60">
        <f t="shared" si="4"/>
        <v>2500</v>
      </c>
      <c r="O74" s="60">
        <v>0</v>
      </c>
      <c r="P74" s="60">
        <v>0</v>
      </c>
      <c r="Q74" s="60">
        <f t="shared" si="5"/>
        <v>2500</v>
      </c>
      <c r="R74" s="60">
        <v>0</v>
      </c>
      <c r="S74" s="60">
        <v>0</v>
      </c>
      <c r="T74" s="61">
        <f t="shared" si="11"/>
        <v>0</v>
      </c>
      <c r="U74" s="61">
        <f t="shared" si="12"/>
        <v>2500</v>
      </c>
      <c r="V74" s="61">
        <f t="shared" si="13"/>
        <v>2500</v>
      </c>
      <c r="W74" s="60">
        <v>0</v>
      </c>
      <c r="X74" s="62">
        <f t="shared" si="9"/>
        <v>0</v>
      </c>
      <c r="Y74" s="62">
        <f t="shared" si="10"/>
        <v>2500</v>
      </c>
      <c r="Z74" s="63"/>
    </row>
    <row r="75" spans="1:26" s="27" customFormat="1" ht="69.95" customHeight="1" x14ac:dyDescent="0.25">
      <c r="A75" s="57">
        <v>64</v>
      </c>
      <c r="B75" s="58" t="s">
        <v>2</v>
      </c>
      <c r="C75" s="58" t="s">
        <v>3</v>
      </c>
      <c r="D75" s="57">
        <v>6916</v>
      </c>
      <c r="E75" s="59" t="s">
        <v>47</v>
      </c>
      <c r="F75" s="60">
        <v>0</v>
      </c>
      <c r="G75" s="60">
        <v>6600</v>
      </c>
      <c r="H75" s="60">
        <f t="shared" si="0"/>
        <v>6600</v>
      </c>
      <c r="I75" s="60">
        <v>0</v>
      </c>
      <c r="J75" s="60">
        <v>6600</v>
      </c>
      <c r="K75" s="60">
        <f t="shared" si="1"/>
        <v>6600</v>
      </c>
      <c r="L75" s="60">
        <f t="shared" si="2"/>
        <v>0</v>
      </c>
      <c r="M75" s="60">
        <f t="shared" si="3"/>
        <v>0</v>
      </c>
      <c r="N75" s="60">
        <f t="shared" si="4"/>
        <v>0</v>
      </c>
      <c r="O75" s="60">
        <v>0</v>
      </c>
      <c r="P75" s="60">
        <v>0</v>
      </c>
      <c r="Q75" s="60">
        <f t="shared" si="5"/>
        <v>0</v>
      </c>
      <c r="R75" s="60">
        <v>0</v>
      </c>
      <c r="S75" s="60">
        <v>0</v>
      </c>
      <c r="T75" s="61">
        <f t="shared" si="11"/>
        <v>0</v>
      </c>
      <c r="U75" s="61">
        <f t="shared" si="12"/>
        <v>0</v>
      </c>
      <c r="V75" s="61">
        <f t="shared" si="13"/>
        <v>0</v>
      </c>
      <c r="W75" s="60">
        <v>0</v>
      </c>
      <c r="X75" s="62">
        <f t="shared" si="9"/>
        <v>0</v>
      </c>
      <c r="Y75" s="62">
        <f t="shared" si="10"/>
        <v>0</v>
      </c>
      <c r="Z75" s="63"/>
    </row>
    <row r="76" spans="1:26" s="27" customFormat="1" ht="69.95" customHeight="1" x14ac:dyDescent="0.25">
      <c r="A76" s="57">
        <v>65</v>
      </c>
      <c r="B76" s="58" t="s">
        <v>2</v>
      </c>
      <c r="C76" s="58" t="s">
        <v>3</v>
      </c>
      <c r="D76" s="57">
        <v>6917</v>
      </c>
      <c r="E76" s="59" t="s">
        <v>48</v>
      </c>
      <c r="F76" s="60">
        <v>0</v>
      </c>
      <c r="G76" s="60">
        <v>6000</v>
      </c>
      <c r="H76" s="60">
        <f t="shared" si="0"/>
        <v>6000</v>
      </c>
      <c r="I76" s="60">
        <v>0</v>
      </c>
      <c r="J76" s="60">
        <v>6000</v>
      </c>
      <c r="K76" s="60">
        <f t="shared" si="1"/>
        <v>6000</v>
      </c>
      <c r="L76" s="60">
        <f t="shared" si="2"/>
        <v>0</v>
      </c>
      <c r="M76" s="60">
        <f t="shared" si="3"/>
        <v>0</v>
      </c>
      <c r="N76" s="60">
        <f t="shared" si="4"/>
        <v>0</v>
      </c>
      <c r="O76" s="60">
        <v>0</v>
      </c>
      <c r="P76" s="60">
        <v>0</v>
      </c>
      <c r="Q76" s="60">
        <f t="shared" si="5"/>
        <v>0</v>
      </c>
      <c r="R76" s="60">
        <v>0</v>
      </c>
      <c r="S76" s="60">
        <v>0</v>
      </c>
      <c r="T76" s="61">
        <f t="shared" si="11"/>
        <v>0</v>
      </c>
      <c r="U76" s="61">
        <f t="shared" si="12"/>
        <v>0</v>
      </c>
      <c r="V76" s="61">
        <f t="shared" si="13"/>
        <v>0</v>
      </c>
      <c r="W76" s="60">
        <v>0</v>
      </c>
      <c r="X76" s="62">
        <f t="shared" si="9"/>
        <v>0</v>
      </c>
      <c r="Y76" s="62">
        <f t="shared" si="10"/>
        <v>0</v>
      </c>
      <c r="Z76" s="63"/>
    </row>
    <row r="77" spans="1:26" s="27" customFormat="1" ht="69.95" customHeight="1" x14ac:dyDescent="0.25">
      <c r="A77" s="57">
        <v>66</v>
      </c>
      <c r="B77" s="58" t="s">
        <v>2</v>
      </c>
      <c r="C77" s="58" t="s">
        <v>3</v>
      </c>
      <c r="D77" s="57">
        <v>6937</v>
      </c>
      <c r="E77" s="59" t="s">
        <v>0</v>
      </c>
      <c r="F77" s="60">
        <v>-4000</v>
      </c>
      <c r="G77" s="60">
        <v>0</v>
      </c>
      <c r="H77" s="60">
        <f t="shared" si="0"/>
        <v>-4000</v>
      </c>
      <c r="I77" s="60">
        <v>0</v>
      </c>
      <c r="J77" s="60">
        <v>0</v>
      </c>
      <c r="K77" s="60">
        <f t="shared" si="1"/>
        <v>0</v>
      </c>
      <c r="L77" s="60">
        <f t="shared" si="2"/>
        <v>-4000</v>
      </c>
      <c r="M77" s="60">
        <f t="shared" si="3"/>
        <v>0</v>
      </c>
      <c r="N77" s="60">
        <f t="shared" si="4"/>
        <v>-4000</v>
      </c>
      <c r="O77" s="60">
        <v>0</v>
      </c>
      <c r="P77" s="60">
        <v>0</v>
      </c>
      <c r="Q77" s="60">
        <f t="shared" ref="Q77:Q85" si="14">N77-O77+P77</f>
        <v>-4000</v>
      </c>
      <c r="R77" s="60">
        <v>0</v>
      </c>
      <c r="S77" s="60">
        <v>0</v>
      </c>
      <c r="T77" s="61">
        <f t="shared" si="11"/>
        <v>-4000</v>
      </c>
      <c r="U77" s="61">
        <f t="shared" si="12"/>
        <v>0</v>
      </c>
      <c r="V77" s="61">
        <f t="shared" si="13"/>
        <v>-4000</v>
      </c>
      <c r="W77" s="60">
        <v>0</v>
      </c>
      <c r="X77" s="62">
        <f t="shared" ref="X77:X84" si="15">T77-W77</f>
        <v>-4000</v>
      </c>
      <c r="Y77" s="62">
        <f t="shared" ref="Y77:Y85" si="16">U77</f>
        <v>0</v>
      </c>
      <c r="Z77" s="54" t="s">
        <v>141</v>
      </c>
    </row>
    <row r="78" spans="1:26" s="27" customFormat="1" ht="69.95" customHeight="1" x14ac:dyDescent="0.25">
      <c r="A78" s="57">
        <v>67</v>
      </c>
      <c r="B78" s="58" t="s">
        <v>2</v>
      </c>
      <c r="C78" s="58" t="s">
        <v>3</v>
      </c>
      <c r="D78" s="57">
        <v>7275</v>
      </c>
      <c r="E78" s="59" t="s">
        <v>49</v>
      </c>
      <c r="F78" s="60">
        <v>0</v>
      </c>
      <c r="G78" s="60">
        <v>7500</v>
      </c>
      <c r="H78" s="60">
        <f t="shared" ref="H78:H85" si="17">F78+G78</f>
        <v>7500</v>
      </c>
      <c r="I78" s="60">
        <v>0</v>
      </c>
      <c r="J78" s="60">
        <v>7500</v>
      </c>
      <c r="K78" s="60">
        <f t="shared" ref="K78:K85" si="18">I78+J78</f>
        <v>7500</v>
      </c>
      <c r="L78" s="60">
        <f t="shared" ref="L78:L84" si="19">F78-I78</f>
        <v>0</v>
      </c>
      <c r="M78" s="60">
        <f t="shared" ref="M78:M85" si="20">G78-J78</f>
        <v>0</v>
      </c>
      <c r="N78" s="60">
        <f t="shared" ref="N78:N85" si="21">L78+M78</f>
        <v>0</v>
      </c>
      <c r="O78" s="60">
        <v>0</v>
      </c>
      <c r="P78" s="60">
        <v>0</v>
      </c>
      <c r="Q78" s="60">
        <f t="shared" si="14"/>
        <v>0</v>
      </c>
      <c r="R78" s="60">
        <v>0</v>
      </c>
      <c r="S78" s="60">
        <v>0</v>
      </c>
      <c r="T78" s="61">
        <f t="shared" si="11"/>
        <v>0</v>
      </c>
      <c r="U78" s="61">
        <f t="shared" si="12"/>
        <v>0</v>
      </c>
      <c r="V78" s="61">
        <f t="shared" si="13"/>
        <v>0</v>
      </c>
      <c r="W78" s="60">
        <v>0</v>
      </c>
      <c r="X78" s="62">
        <f t="shared" si="15"/>
        <v>0</v>
      </c>
      <c r="Y78" s="62">
        <f t="shared" si="16"/>
        <v>0</v>
      </c>
      <c r="Z78" s="63"/>
    </row>
    <row r="79" spans="1:26" s="27" customFormat="1" ht="69.95" customHeight="1" x14ac:dyDescent="0.25">
      <c r="A79" s="57">
        <v>68</v>
      </c>
      <c r="B79" s="58" t="s">
        <v>2</v>
      </c>
      <c r="C79" s="58" t="s">
        <v>3</v>
      </c>
      <c r="D79" s="57">
        <v>7544</v>
      </c>
      <c r="E79" s="59" t="s">
        <v>50</v>
      </c>
      <c r="F79" s="60">
        <v>0</v>
      </c>
      <c r="G79" s="60">
        <v>15000</v>
      </c>
      <c r="H79" s="60">
        <f t="shared" si="17"/>
        <v>15000</v>
      </c>
      <c r="I79" s="60">
        <v>0</v>
      </c>
      <c r="J79" s="60">
        <v>15000</v>
      </c>
      <c r="K79" s="60">
        <f t="shared" si="18"/>
        <v>15000</v>
      </c>
      <c r="L79" s="60">
        <f t="shared" si="19"/>
        <v>0</v>
      </c>
      <c r="M79" s="60">
        <f t="shared" si="20"/>
        <v>0</v>
      </c>
      <c r="N79" s="60">
        <f t="shared" si="21"/>
        <v>0</v>
      </c>
      <c r="O79" s="60">
        <v>0</v>
      </c>
      <c r="P79" s="60">
        <v>0</v>
      </c>
      <c r="Q79" s="60">
        <f t="shared" si="14"/>
        <v>0</v>
      </c>
      <c r="R79" s="60">
        <v>0</v>
      </c>
      <c r="S79" s="60">
        <v>0</v>
      </c>
      <c r="T79" s="61">
        <f t="shared" si="11"/>
        <v>0</v>
      </c>
      <c r="U79" s="61">
        <f t="shared" si="12"/>
        <v>0</v>
      </c>
      <c r="V79" s="61">
        <f t="shared" si="13"/>
        <v>0</v>
      </c>
      <c r="W79" s="60">
        <v>0</v>
      </c>
      <c r="X79" s="62">
        <f t="shared" si="15"/>
        <v>0</v>
      </c>
      <c r="Y79" s="62">
        <f t="shared" si="16"/>
        <v>0</v>
      </c>
      <c r="Z79" s="63"/>
    </row>
    <row r="80" spans="1:26" s="27" customFormat="1" ht="69.95" customHeight="1" x14ac:dyDescent="0.25">
      <c r="A80" s="57">
        <v>69</v>
      </c>
      <c r="B80" s="58" t="s">
        <v>2</v>
      </c>
      <c r="C80" s="58" t="s">
        <v>3</v>
      </c>
      <c r="D80" s="57">
        <v>7545</v>
      </c>
      <c r="E80" s="59" t="s">
        <v>51</v>
      </c>
      <c r="F80" s="60">
        <v>0</v>
      </c>
      <c r="G80" s="60">
        <v>15000</v>
      </c>
      <c r="H80" s="60">
        <f t="shared" si="17"/>
        <v>15000</v>
      </c>
      <c r="I80" s="60">
        <v>0</v>
      </c>
      <c r="J80" s="60">
        <v>15000</v>
      </c>
      <c r="K80" s="60">
        <f t="shared" si="18"/>
        <v>15000</v>
      </c>
      <c r="L80" s="60">
        <f t="shared" si="19"/>
        <v>0</v>
      </c>
      <c r="M80" s="60">
        <f t="shared" si="20"/>
        <v>0</v>
      </c>
      <c r="N80" s="60">
        <f t="shared" si="21"/>
        <v>0</v>
      </c>
      <c r="O80" s="60">
        <v>0</v>
      </c>
      <c r="P80" s="60">
        <v>0</v>
      </c>
      <c r="Q80" s="60">
        <f t="shared" si="14"/>
        <v>0</v>
      </c>
      <c r="R80" s="60">
        <v>0</v>
      </c>
      <c r="S80" s="60">
        <v>0</v>
      </c>
      <c r="T80" s="61">
        <f t="shared" si="11"/>
        <v>0</v>
      </c>
      <c r="U80" s="61">
        <f t="shared" si="12"/>
        <v>0</v>
      </c>
      <c r="V80" s="61">
        <f t="shared" si="13"/>
        <v>0</v>
      </c>
      <c r="W80" s="60">
        <v>0</v>
      </c>
      <c r="X80" s="62">
        <f t="shared" si="15"/>
        <v>0</v>
      </c>
      <c r="Y80" s="62">
        <f t="shared" si="16"/>
        <v>0</v>
      </c>
      <c r="Z80" s="63"/>
    </row>
    <row r="81" spans="1:28" s="27" customFormat="1" ht="69.95" customHeight="1" x14ac:dyDescent="0.25">
      <c r="A81" s="57">
        <v>70</v>
      </c>
      <c r="B81" s="58" t="s">
        <v>2</v>
      </c>
      <c r="C81" s="58" t="s">
        <v>3</v>
      </c>
      <c r="D81" s="57">
        <v>7652</v>
      </c>
      <c r="E81" s="59" t="s">
        <v>52</v>
      </c>
      <c r="F81" s="60">
        <v>0</v>
      </c>
      <c r="G81" s="60">
        <v>10000</v>
      </c>
      <c r="H81" s="60">
        <f t="shared" si="17"/>
        <v>10000</v>
      </c>
      <c r="I81" s="60">
        <v>0</v>
      </c>
      <c r="J81" s="60">
        <v>10000</v>
      </c>
      <c r="K81" s="60">
        <f t="shared" si="18"/>
        <v>10000</v>
      </c>
      <c r="L81" s="60">
        <f t="shared" si="19"/>
        <v>0</v>
      </c>
      <c r="M81" s="60">
        <f t="shared" si="20"/>
        <v>0</v>
      </c>
      <c r="N81" s="60">
        <f t="shared" si="21"/>
        <v>0</v>
      </c>
      <c r="O81" s="60">
        <v>0</v>
      </c>
      <c r="P81" s="60">
        <v>0</v>
      </c>
      <c r="Q81" s="60">
        <f t="shared" si="14"/>
        <v>0</v>
      </c>
      <c r="R81" s="60">
        <v>0</v>
      </c>
      <c r="S81" s="60">
        <v>0</v>
      </c>
      <c r="T81" s="61">
        <f t="shared" ref="T81:T83" si="22">L81-O81-R81+P81+S81</f>
        <v>0</v>
      </c>
      <c r="U81" s="61">
        <f t="shared" ref="U81:U85" si="23">M81</f>
        <v>0</v>
      </c>
      <c r="V81" s="61">
        <f t="shared" ref="V81:V85" si="24">T81+U81</f>
        <v>0</v>
      </c>
      <c r="W81" s="60">
        <v>0</v>
      </c>
      <c r="X81" s="62">
        <f t="shared" si="15"/>
        <v>0</v>
      </c>
      <c r="Y81" s="62">
        <f t="shared" si="16"/>
        <v>0</v>
      </c>
      <c r="Z81" s="63"/>
    </row>
    <row r="82" spans="1:28" s="27" customFormat="1" ht="69.95" customHeight="1" x14ac:dyDescent="0.25">
      <c r="A82" s="57">
        <v>71</v>
      </c>
      <c r="B82" s="58" t="s">
        <v>2</v>
      </c>
      <c r="C82" s="58" t="s">
        <v>3</v>
      </c>
      <c r="D82" s="57">
        <v>7653</v>
      </c>
      <c r="E82" s="59" t="s">
        <v>53</v>
      </c>
      <c r="F82" s="60">
        <v>0</v>
      </c>
      <c r="G82" s="60">
        <v>6000</v>
      </c>
      <c r="H82" s="60">
        <f t="shared" si="17"/>
        <v>6000</v>
      </c>
      <c r="I82" s="60">
        <v>0</v>
      </c>
      <c r="J82" s="60">
        <v>6000</v>
      </c>
      <c r="K82" s="60">
        <f t="shared" si="18"/>
        <v>6000</v>
      </c>
      <c r="L82" s="60">
        <f t="shared" si="19"/>
        <v>0</v>
      </c>
      <c r="M82" s="60">
        <f t="shared" si="20"/>
        <v>0</v>
      </c>
      <c r="N82" s="60">
        <f t="shared" si="21"/>
        <v>0</v>
      </c>
      <c r="O82" s="60">
        <v>0</v>
      </c>
      <c r="P82" s="60">
        <v>0</v>
      </c>
      <c r="Q82" s="60">
        <f t="shared" si="14"/>
        <v>0</v>
      </c>
      <c r="R82" s="60">
        <v>0</v>
      </c>
      <c r="S82" s="60">
        <v>0</v>
      </c>
      <c r="T82" s="61">
        <f t="shared" si="22"/>
        <v>0</v>
      </c>
      <c r="U82" s="61">
        <f t="shared" si="23"/>
        <v>0</v>
      </c>
      <c r="V82" s="61">
        <f t="shared" si="24"/>
        <v>0</v>
      </c>
      <c r="W82" s="60">
        <v>0</v>
      </c>
      <c r="X82" s="62">
        <f>T82-W82</f>
        <v>0</v>
      </c>
      <c r="Y82" s="62">
        <f t="shared" si="16"/>
        <v>0</v>
      </c>
      <c r="Z82" s="63"/>
    </row>
    <row r="83" spans="1:28" s="27" customFormat="1" ht="69.95" customHeight="1" x14ac:dyDescent="0.25">
      <c r="A83" s="57">
        <v>72</v>
      </c>
      <c r="B83" s="58" t="s">
        <v>2</v>
      </c>
      <c r="C83" s="58" t="s">
        <v>3</v>
      </c>
      <c r="D83" s="57">
        <v>7654</v>
      </c>
      <c r="E83" s="59" t="s">
        <v>54</v>
      </c>
      <c r="F83" s="60">
        <v>0</v>
      </c>
      <c r="G83" s="60">
        <v>2000</v>
      </c>
      <c r="H83" s="60">
        <f t="shared" si="17"/>
        <v>2000</v>
      </c>
      <c r="I83" s="60">
        <v>0</v>
      </c>
      <c r="J83" s="60">
        <v>2000</v>
      </c>
      <c r="K83" s="60">
        <f t="shared" si="18"/>
        <v>2000</v>
      </c>
      <c r="L83" s="60">
        <f t="shared" si="19"/>
        <v>0</v>
      </c>
      <c r="M83" s="60">
        <f t="shared" si="20"/>
        <v>0</v>
      </c>
      <c r="N83" s="60">
        <f t="shared" si="21"/>
        <v>0</v>
      </c>
      <c r="O83" s="60">
        <v>0</v>
      </c>
      <c r="P83" s="60">
        <v>0</v>
      </c>
      <c r="Q83" s="60">
        <f t="shared" si="14"/>
        <v>0</v>
      </c>
      <c r="R83" s="60">
        <v>0</v>
      </c>
      <c r="S83" s="60">
        <v>0</v>
      </c>
      <c r="T83" s="61">
        <f t="shared" si="22"/>
        <v>0</v>
      </c>
      <c r="U83" s="61">
        <f t="shared" si="23"/>
        <v>0</v>
      </c>
      <c r="V83" s="61">
        <f t="shared" si="24"/>
        <v>0</v>
      </c>
      <c r="W83" s="60">
        <v>0</v>
      </c>
      <c r="X83" s="62">
        <f t="shared" si="15"/>
        <v>0</v>
      </c>
      <c r="Y83" s="62">
        <f t="shared" si="16"/>
        <v>0</v>
      </c>
      <c r="Z83" s="63"/>
    </row>
    <row r="84" spans="1:28" s="27" customFormat="1" ht="69.95" customHeight="1" x14ac:dyDescent="0.25">
      <c r="A84" s="57">
        <v>73</v>
      </c>
      <c r="B84" s="58" t="s">
        <v>2</v>
      </c>
      <c r="C84" s="58" t="s">
        <v>3</v>
      </c>
      <c r="D84" s="57">
        <v>7705</v>
      </c>
      <c r="E84" s="59" t="s">
        <v>55</v>
      </c>
      <c r="F84" s="60">
        <v>0</v>
      </c>
      <c r="G84" s="60">
        <v>1700</v>
      </c>
      <c r="H84" s="60">
        <f t="shared" si="17"/>
        <v>1700</v>
      </c>
      <c r="I84" s="60">
        <v>0</v>
      </c>
      <c r="J84" s="60">
        <v>1700</v>
      </c>
      <c r="K84" s="60">
        <f t="shared" si="18"/>
        <v>1700</v>
      </c>
      <c r="L84" s="60">
        <f t="shared" si="19"/>
        <v>0</v>
      </c>
      <c r="M84" s="60">
        <f t="shared" si="20"/>
        <v>0</v>
      </c>
      <c r="N84" s="60">
        <f t="shared" si="21"/>
        <v>0</v>
      </c>
      <c r="O84" s="60">
        <v>0</v>
      </c>
      <c r="P84" s="60">
        <v>0</v>
      </c>
      <c r="Q84" s="60">
        <f t="shared" si="14"/>
        <v>0</v>
      </c>
      <c r="R84" s="60">
        <v>0</v>
      </c>
      <c r="S84" s="60">
        <v>0</v>
      </c>
      <c r="T84" s="61">
        <f>L84-O84-R84+P84+S84</f>
        <v>0</v>
      </c>
      <c r="U84" s="61">
        <f t="shared" si="23"/>
        <v>0</v>
      </c>
      <c r="V84" s="61">
        <f t="shared" si="24"/>
        <v>0</v>
      </c>
      <c r="W84" s="60">
        <v>0</v>
      </c>
      <c r="X84" s="62">
        <f t="shared" si="15"/>
        <v>0</v>
      </c>
      <c r="Y84" s="62">
        <f t="shared" si="16"/>
        <v>0</v>
      </c>
      <c r="Z84" s="63"/>
    </row>
    <row r="85" spans="1:28" s="27" customFormat="1" ht="69.95" customHeight="1" x14ac:dyDescent="0.25">
      <c r="A85" s="57">
        <v>74</v>
      </c>
      <c r="B85" s="58" t="s">
        <v>2</v>
      </c>
      <c r="C85" s="58" t="s">
        <v>3</v>
      </c>
      <c r="D85" s="57">
        <v>7796</v>
      </c>
      <c r="E85" s="59" t="s">
        <v>56</v>
      </c>
      <c r="F85" s="60">
        <v>234.13</v>
      </c>
      <c r="G85" s="60">
        <v>0</v>
      </c>
      <c r="H85" s="60">
        <f t="shared" si="17"/>
        <v>234.13</v>
      </c>
      <c r="I85" s="60">
        <v>0</v>
      </c>
      <c r="J85" s="60">
        <v>0</v>
      </c>
      <c r="K85" s="60">
        <f t="shared" si="18"/>
        <v>0</v>
      </c>
      <c r="L85" s="60">
        <f>F85-I85</f>
        <v>234.13</v>
      </c>
      <c r="M85" s="60">
        <f t="shared" si="20"/>
        <v>0</v>
      </c>
      <c r="N85" s="60">
        <f t="shared" si="21"/>
        <v>234.13</v>
      </c>
      <c r="O85" s="60">
        <v>0</v>
      </c>
      <c r="P85" s="60">
        <v>0</v>
      </c>
      <c r="Q85" s="60">
        <f t="shared" si="14"/>
        <v>234.13</v>
      </c>
      <c r="R85" s="60">
        <v>0</v>
      </c>
      <c r="S85" s="60">
        <v>0</v>
      </c>
      <c r="T85" s="61">
        <f>L85-O85-R85+P85+S85</f>
        <v>234.13</v>
      </c>
      <c r="U85" s="61">
        <f t="shared" si="23"/>
        <v>0</v>
      </c>
      <c r="V85" s="61">
        <f t="shared" si="24"/>
        <v>234.13</v>
      </c>
      <c r="W85" s="60">
        <v>0</v>
      </c>
      <c r="X85" s="62">
        <f>T85-W85</f>
        <v>234.13</v>
      </c>
      <c r="Y85" s="62">
        <f t="shared" si="16"/>
        <v>0</v>
      </c>
      <c r="Z85" s="54" t="s">
        <v>142</v>
      </c>
    </row>
    <row r="86" spans="1:28" s="27" customFormat="1" ht="60" customHeight="1" x14ac:dyDescent="0.25">
      <c r="A86" s="66"/>
      <c r="B86" s="67" t="s">
        <v>125</v>
      </c>
      <c r="C86" s="68" t="s">
        <v>124</v>
      </c>
      <c r="D86" s="69" t="s">
        <v>126</v>
      </c>
      <c r="E86" s="70"/>
      <c r="F86" s="71">
        <f>SUM(F12:F85)</f>
        <v>250450.62999999983</v>
      </c>
      <c r="G86" s="71">
        <f t="shared" ref="G86:N86" si="25">SUM(G12:G85)</f>
        <v>1058266.2799999998</v>
      </c>
      <c r="H86" s="72">
        <f t="shared" si="25"/>
        <v>1308716.9099999999</v>
      </c>
      <c r="I86" s="73">
        <f t="shared" si="25"/>
        <v>2228434.8400000003</v>
      </c>
      <c r="J86" s="74">
        <f t="shared" si="25"/>
        <v>444157.07</v>
      </c>
      <c r="K86" s="71">
        <f t="shared" si="25"/>
        <v>2672591.91</v>
      </c>
      <c r="L86" s="72">
        <f t="shared" si="25"/>
        <v>-1977984.2099999997</v>
      </c>
      <c r="M86" s="74">
        <f t="shared" si="25"/>
        <v>614109.21</v>
      </c>
      <c r="N86" s="73">
        <f t="shared" si="25"/>
        <v>-1363874.9999999995</v>
      </c>
      <c r="O86" s="72">
        <f t="shared" ref="O86" si="26">SUM(O12:O85)</f>
        <v>0</v>
      </c>
      <c r="P86" s="73">
        <f t="shared" ref="P86" si="27">SUM(P12:P85)</f>
        <v>0</v>
      </c>
      <c r="Q86" s="73">
        <f t="shared" ref="Q86" si="28">SUM(Q12:Q85)</f>
        <v>-1363874.9999999995</v>
      </c>
      <c r="R86" s="73">
        <f t="shared" ref="R86" si="29">SUM(R12:R85)</f>
        <v>0</v>
      </c>
      <c r="S86" s="73">
        <f t="shared" ref="S86:V86" si="30">SUM(S12:S85)</f>
        <v>2124425.9500000002</v>
      </c>
      <c r="T86" s="73">
        <f t="shared" si="30"/>
        <v>146441.74000000034</v>
      </c>
      <c r="U86" s="73">
        <f t="shared" si="30"/>
        <v>614109.21</v>
      </c>
      <c r="V86" s="73">
        <f t="shared" si="30"/>
        <v>760550.9500000003</v>
      </c>
      <c r="W86" s="74">
        <f t="shared" ref="W86" si="31">SUM(W12:W85)</f>
        <v>273387.61</v>
      </c>
      <c r="X86" s="74">
        <f t="shared" ref="X86" si="32">SUM(X12:X85)</f>
        <v>-126945.86999999998</v>
      </c>
      <c r="Y86" s="75">
        <f t="shared" ref="Y86" si="33">M86</f>
        <v>614109.21</v>
      </c>
      <c r="Z86" s="76"/>
    </row>
    <row r="87" spans="1:28" ht="15.75" x14ac:dyDescent="0.25">
      <c r="A87" s="77"/>
      <c r="B87" s="78"/>
      <c r="C87" s="78"/>
      <c r="D87" s="79"/>
      <c r="E87" s="77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77"/>
      <c r="R87" s="80"/>
      <c r="S87" s="80"/>
      <c r="T87" s="80"/>
      <c r="U87" s="80"/>
      <c r="V87" s="80"/>
      <c r="W87" s="80"/>
      <c r="X87" s="80"/>
      <c r="Y87" s="80"/>
      <c r="Z87" s="80"/>
      <c r="AA87"/>
      <c r="AB87"/>
    </row>
    <row r="88" spans="1:28" ht="15.75" x14ac:dyDescent="0.25">
      <c r="A88" s="77"/>
      <c r="B88" s="78"/>
      <c r="C88" s="78"/>
      <c r="D88" s="79"/>
      <c r="E88" s="77"/>
      <c r="F88" s="77"/>
      <c r="G88" s="80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81" t="s">
        <v>122</v>
      </c>
      <c r="X88" s="82"/>
      <c r="Y88" s="83"/>
      <c r="Z88" s="80"/>
      <c r="AA88"/>
      <c r="AB88"/>
    </row>
    <row r="89" spans="1:28" ht="15.75" x14ac:dyDescent="0.25">
      <c r="A89" s="77"/>
      <c r="B89" s="78"/>
      <c r="C89" s="78"/>
      <c r="D89" s="79"/>
      <c r="E89" s="77"/>
      <c r="F89" s="77"/>
      <c r="G89" s="80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84" t="s">
        <v>147</v>
      </c>
      <c r="W89" s="85" t="s">
        <v>118</v>
      </c>
      <c r="X89" s="86">
        <v>-149927.62</v>
      </c>
      <c r="Y89" s="85" t="s">
        <v>120</v>
      </c>
      <c r="Z89" s="80"/>
    </row>
    <row r="90" spans="1:28" ht="15.75" x14ac:dyDescent="0.25">
      <c r="A90" s="77"/>
      <c r="B90" s="78"/>
      <c r="C90" s="78"/>
      <c r="D90" s="79"/>
      <c r="E90" s="77"/>
      <c r="F90" s="77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84" t="s">
        <v>146</v>
      </c>
      <c r="W90" s="85" t="s">
        <v>119</v>
      </c>
      <c r="X90" s="86">
        <f>X12+X14+X17+X20+X28+X30+X65+X85</f>
        <v>22981.75</v>
      </c>
      <c r="Y90" s="85" t="s">
        <v>121</v>
      </c>
      <c r="Z90" s="80"/>
    </row>
    <row r="91" spans="1:28" ht="15.75" x14ac:dyDescent="0.25">
      <c r="A91" s="77"/>
      <c r="B91" s="78"/>
      <c r="C91" s="78"/>
      <c r="D91" s="79"/>
      <c r="E91" s="77"/>
      <c r="F91" s="77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87" t="s">
        <v>123</v>
      </c>
      <c r="X91" s="88">
        <f>SUM(X89:X90)</f>
        <v>-126945.87</v>
      </c>
      <c r="Y91" s="88"/>
      <c r="Z91" s="80"/>
    </row>
    <row r="92" spans="1:28" x14ac:dyDescent="0.25">
      <c r="Z92"/>
    </row>
    <row r="93" spans="1:28" x14ac:dyDescent="0.25">
      <c r="Z93"/>
    </row>
    <row r="94" spans="1:28" x14ac:dyDescent="0.25">
      <c r="Z94"/>
    </row>
  </sheetData>
  <autoFilter ref="A11:AB86"/>
  <mergeCells count="25">
    <mergeCell ref="W88:Y88"/>
    <mergeCell ref="A1:Y1"/>
    <mergeCell ref="A2:Y2"/>
    <mergeCell ref="A3:Y3"/>
    <mergeCell ref="A4:Y4"/>
    <mergeCell ref="A5:Y5"/>
    <mergeCell ref="Q9:Q10"/>
    <mergeCell ref="O9:P9"/>
    <mergeCell ref="R9:S9"/>
    <mergeCell ref="A7:Y7"/>
    <mergeCell ref="A8:Y8"/>
    <mergeCell ref="A6:Y6"/>
    <mergeCell ref="T9:V9"/>
    <mergeCell ref="D86:E86"/>
    <mergeCell ref="Z9:Z10"/>
    <mergeCell ref="A9:A11"/>
    <mergeCell ref="I9:K9"/>
    <mergeCell ref="L9:N9"/>
    <mergeCell ref="B9:B11"/>
    <mergeCell ref="C9:C11"/>
    <mergeCell ref="F9:H9"/>
    <mergeCell ref="E9:E11"/>
    <mergeCell ref="D9:D11"/>
    <mergeCell ref="X9:Y9"/>
    <mergeCell ref="W9:W10"/>
  </mergeCells>
  <printOptions horizontalCentered="1"/>
  <pageMargins left="0.39370078740157483" right="0.11811023622047245" top="2.7952755905511815" bottom="0.9055118110236221" header="0.31496062992125984" footer="0.31496062992125984"/>
  <pageSetup paperSize="235" scale="26" fitToWidth="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Resumen</vt:lpstr>
      <vt:lpstr>Cuentas por pagar</vt:lpstr>
      <vt:lpstr>'Cuentas por pagar'!Títulos_a_imprimir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HERNANDEZ HERNANDEZ JOSE SERGIO</cp:lastModifiedBy>
  <cp:lastPrinted>2019-06-26T01:17:28Z</cp:lastPrinted>
  <dcterms:created xsi:type="dcterms:W3CDTF">2019-04-05T01:26:41Z</dcterms:created>
  <dcterms:modified xsi:type="dcterms:W3CDTF">2019-06-26T01:17:57Z</dcterms:modified>
</cp:coreProperties>
</file>