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INE89NJP\Documents\Vikthor\CI\Impugnaciones\Lorenzo\lorenzo 221018\Con puntos JC\Analisis 121118\Enviado\"/>
    </mc:Choice>
  </mc:AlternateContent>
  <xr:revisionPtr revIDLastSave="0" documentId="13_ncr:1_{177D9340-3D6F-4CF0-973F-C9D876D2F5C6}" xr6:coauthVersionLast="38" xr6:coauthVersionMax="38" xr10:uidLastSave="{00000000-0000-0000-0000-000000000000}"/>
  <bookViews>
    <workbookView xWindow="0" yWindow="0" windowWidth="20490" windowHeight="6585" activeTab="1" xr2:uid="{00000000-000D-0000-FFFF-FFFF00000000}"/>
  </bookViews>
  <sheets>
    <sheet name="ANEXO I" sheetId="2" r:id="rId1"/>
    <sheet name="ANEXO II" sheetId="1" r:id="rId2"/>
  </sheets>
  <definedNames>
    <definedName name="_xlnm._FilterDatabase" localSheetId="0" hidden="1">'ANEXO I'!$L$8:$L$24</definedName>
    <definedName name="_xlnm._FilterDatabase" localSheetId="1" hidden="1">'ANEXO II'!$A$10:$XES$25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4" i="2" l="1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AF25" i="1"/>
  <c r="AE25" i="1"/>
  <c r="AD25" i="1"/>
  <c r="AB25" i="1"/>
  <c r="AA25" i="1"/>
  <c r="Z25" i="1"/>
  <c r="Y25" i="1"/>
  <c r="X25" i="1"/>
  <c r="W25" i="1"/>
  <c r="V25" i="1"/>
  <c r="U25" i="1"/>
  <c r="T25" i="1"/>
  <c r="AC11" i="1" l="1"/>
  <c r="AG12" i="1"/>
  <c r="AG13" i="1"/>
  <c r="AG14" i="1"/>
  <c r="AG15" i="1"/>
  <c r="AG16" i="1"/>
  <c r="AG17" i="1"/>
  <c r="AG18" i="1"/>
  <c r="AG19" i="1"/>
  <c r="AG21" i="1"/>
  <c r="AG22" i="1"/>
  <c r="AG23" i="1"/>
  <c r="AG24" i="1"/>
  <c r="AG11" i="1"/>
  <c r="AC12" i="1"/>
  <c r="AC13" i="1"/>
  <c r="AC14" i="1"/>
  <c r="AC15" i="1"/>
  <c r="AC16" i="1"/>
  <c r="AH16" i="1" s="1"/>
  <c r="AC17" i="1"/>
  <c r="AC18" i="1"/>
  <c r="AC19" i="1"/>
  <c r="AC20" i="1"/>
  <c r="AH20" i="1" s="1"/>
  <c r="AC21" i="1"/>
  <c r="AC22" i="1"/>
  <c r="AC23" i="1"/>
  <c r="AC24" i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10" i="2"/>
  <c r="AH21" i="1" l="1"/>
  <c r="AK16" i="1"/>
  <c r="AJ16" i="1"/>
  <c r="AK20" i="1"/>
  <c r="AJ20" i="1"/>
  <c r="AI10" i="2"/>
  <c r="AI24" i="2" s="1"/>
  <c r="AH24" i="2"/>
  <c r="AH24" i="1"/>
  <c r="AH19" i="1"/>
  <c r="AH15" i="1"/>
  <c r="AG25" i="1"/>
  <c r="AC25" i="1"/>
  <c r="AH23" i="1"/>
  <c r="AH12" i="1"/>
  <c r="AH11" i="1"/>
  <c r="AH22" i="1"/>
  <c r="AH18" i="1"/>
  <c r="AH14" i="1"/>
  <c r="AH17" i="1"/>
  <c r="AH13" i="1"/>
  <c r="AJ18" i="1" l="1"/>
  <c r="AK18" i="1"/>
  <c r="AK19" i="1"/>
  <c r="AJ19" i="1"/>
  <c r="AK21" i="1"/>
  <c r="AJ21" i="1"/>
  <c r="AK22" i="1"/>
  <c r="AJ22" i="1"/>
  <c r="AK24" i="1"/>
  <c r="AJ24" i="1"/>
  <c r="AJ17" i="1"/>
  <c r="AK17" i="1"/>
  <c r="AK11" i="1"/>
  <c r="AJ11" i="1"/>
  <c r="AK13" i="1"/>
  <c r="AJ13" i="1"/>
  <c r="AK23" i="1"/>
  <c r="AJ23" i="1"/>
  <c r="AK14" i="1"/>
  <c r="AJ14" i="1"/>
  <c r="AK12" i="1"/>
  <c r="AJ12" i="1"/>
  <c r="AK15" i="1"/>
  <c r="AJ15" i="1"/>
  <c r="AH25" i="1"/>
  <c r="AJ25" i="1" l="1"/>
</calcChain>
</file>

<file path=xl/sharedStrings.xml><?xml version="1.0" encoding="utf-8"?>
<sst xmlns="http://schemas.openxmlformats.org/spreadsheetml/2006/main" count="482" uniqueCount="137">
  <si>
    <t>PROCESO</t>
  </si>
  <si>
    <t>AMBITO</t>
  </si>
  <si>
    <t>PROCESO ELECTORAL</t>
  </si>
  <si>
    <t>ESTADO ELECCION</t>
  </si>
  <si>
    <t>SUBNIVEL ENTIDAD</t>
  </si>
  <si>
    <t>ID CONTABILIDAD</t>
  </si>
  <si>
    <t>CARGO</t>
  </si>
  <si>
    <t>SUJETO OBLIGADO</t>
  </si>
  <si>
    <t>SIGLAS</t>
  </si>
  <si>
    <t>TIPO ASOCIACIÓN</t>
  </si>
  <si>
    <t>RFC</t>
  </si>
  <si>
    <t>NOMBRE CANDIDATO</t>
  </si>
  <si>
    <t>APELLIDO PATERNO</t>
  </si>
  <si>
    <t>APELLIDO MATERNO</t>
  </si>
  <si>
    <t>FECHA INICIO PERIODO</t>
  </si>
  <si>
    <t>FECHA FIN PERIODO</t>
  </si>
  <si>
    <t>PERIODO</t>
  </si>
  <si>
    <t>ETAPA DEL INFORME</t>
  </si>
  <si>
    <t>FECHA HORA DE PRESENTACIÓN</t>
  </si>
  <si>
    <t>APORTACIÓN DEL CANDIDATO</t>
  </si>
  <si>
    <t>APORTACIÓN DE MILITANTES</t>
  </si>
  <si>
    <t>APORTACIÓN DE SIMPATIZANTES</t>
  </si>
  <si>
    <t>AUTOFINANCIAMIENTO</t>
  </si>
  <si>
    <t>FINANCIAMIENTO PÚBLICO</t>
  </si>
  <si>
    <t>RENDIMIENTOS FINANCIEROS, FONDOS Y FIDEICOMISOS</t>
  </si>
  <si>
    <t>OTROS INGRESOS</t>
  </si>
  <si>
    <t>TRANSFERENCIAS DE RECURSOS FEDERALES</t>
  </si>
  <si>
    <t>TRANSFERENCIAS DE RECURSOS LOCALES</t>
  </si>
  <si>
    <t>TRANSFERENCIAS EN ESPECIE (ACUERDO 282)</t>
  </si>
  <si>
    <t>PROPAGANDA</t>
  </si>
  <si>
    <t>PROPAGANDA UTILITARIA</t>
  </si>
  <si>
    <t>OPERATIVOS DE LA CAMPAÑA</t>
  </si>
  <si>
    <t>PROPAGANDA EXHIBIDA EN SALAS DE CINE</t>
  </si>
  <si>
    <t>PROPAGANDA EXHIBIDA EN PÁGINAS DE INTERNET</t>
  </si>
  <si>
    <t>PROPAGANDA EN DIARIOS, REVISTAS Y OTROS MEDIOS IMPRESOS</t>
  </si>
  <si>
    <t>PRODUCCIÓN DE MENSAJES PARA RADIO Y T.V.</t>
  </si>
  <si>
    <t>PROPAGANDA EN VÍA PÚBLICA</t>
  </si>
  <si>
    <t>FINANCIEROS</t>
  </si>
  <si>
    <t>DIFERENCIA DE PRORRATEO</t>
  </si>
  <si>
    <t>TOPE DE GASTOS</t>
  </si>
  <si>
    <t>DIFERENCIA TOPE-GASTO</t>
  </si>
  <si>
    <t>% GASTOS - TOPE</t>
  </si>
  <si>
    <t>CAMPAÑA</t>
  </si>
  <si>
    <t>FEDERAL</t>
  </si>
  <si>
    <t>PEF-01 JUL 2018</t>
  </si>
  <si>
    <t>GARCIA</t>
  </si>
  <si>
    <t>GONZALEZ</t>
  </si>
  <si>
    <t>MORALES</t>
  </si>
  <si>
    <t>HERNANDEZ</t>
  </si>
  <si>
    <t>GOMEZ</t>
  </si>
  <si>
    <t>PEREZ</t>
  </si>
  <si>
    <t>RODRIGUEZ</t>
  </si>
  <si>
    <t>OJEDA</t>
  </si>
  <si>
    <t>CARRILLO</t>
  </si>
  <si>
    <t>GUERRERO</t>
  </si>
  <si>
    <t>CRUZ</t>
  </si>
  <si>
    <t>AGUILAR</t>
  </si>
  <si>
    <t>GARZA</t>
  </si>
  <si>
    <t>SALDAÑA</t>
  </si>
  <si>
    <t>ROMERO</t>
  </si>
  <si>
    <t>DELGADO</t>
  </si>
  <si>
    <t>RAUL</t>
  </si>
  <si>
    <t>SENADORES MR</t>
  </si>
  <si>
    <t>CORZO</t>
  </si>
  <si>
    <t>ORNELAS</t>
  </si>
  <si>
    <t>ALVARADO</t>
  </si>
  <si>
    <t>SALAZAR</t>
  </si>
  <si>
    <t>BAJA CALIFORNIA SUR</t>
  </si>
  <si>
    <t>MARIA GUADALUPE</t>
  </si>
  <si>
    <t>CANDIDATURA INDEPENDIENTE</t>
  </si>
  <si>
    <t>INDEPENDIENTE</t>
  </si>
  <si>
    <t>CI</t>
  </si>
  <si>
    <t>OEAJ840908000</t>
  </si>
  <si>
    <t>JESUS GUADALUPE</t>
  </si>
  <si>
    <t>GACL7109143I8</t>
  </si>
  <si>
    <t>LORENZO RICARDO</t>
  </si>
  <si>
    <t>GARCIA DE LEON</t>
  </si>
  <si>
    <t>CORIA</t>
  </si>
  <si>
    <t>CHIAPAS</t>
  </si>
  <si>
    <t>COOK770706FT0</t>
  </si>
  <si>
    <t>KAROLYN</t>
  </si>
  <si>
    <t>SAMP5408099Z6</t>
  </si>
  <si>
    <t>PABLO ABNER</t>
  </si>
  <si>
    <t>MENDIGUCHIA</t>
  </si>
  <si>
    <t>QUINTANA</t>
  </si>
  <si>
    <t>HEVG740618DL5</t>
  </si>
  <si>
    <t>JOSE GUADALUPE</t>
  </si>
  <si>
    <t>VIEYRA</t>
  </si>
  <si>
    <t>ROES590715000</t>
  </si>
  <si>
    <t>SOLEDAD</t>
  </si>
  <si>
    <t>ESPINAL</t>
  </si>
  <si>
    <t>JALISCO</t>
  </si>
  <si>
    <t>KUAP900126AM2</t>
  </si>
  <si>
    <t>JOSE PEDRO</t>
  </si>
  <si>
    <t>KUMAMOTO</t>
  </si>
  <si>
    <t>DEQJ700624HH0</t>
  </si>
  <si>
    <t>JUANA ADELFA</t>
  </si>
  <si>
    <t>NUEVO LEON</t>
  </si>
  <si>
    <t>GACM6706056K9</t>
  </si>
  <si>
    <t>MONICA GRICELDA</t>
  </si>
  <si>
    <t>CANDIA</t>
  </si>
  <si>
    <t>GORR520229723</t>
  </si>
  <si>
    <t>SINALOA</t>
  </si>
  <si>
    <t>COCM6108246X4</t>
  </si>
  <si>
    <t>MANUEL JESUS</t>
  </si>
  <si>
    <t>CLOUTHIER</t>
  </si>
  <si>
    <t>SAGG620225EZ8</t>
  </si>
  <si>
    <t>TLAXCALA</t>
  </si>
  <si>
    <t>CUPO740823410</t>
  </si>
  <si>
    <t>OBED JAVIER</t>
  </si>
  <si>
    <t>GOMV720713NE4</t>
  </si>
  <si>
    <t>VIANEY</t>
  </si>
  <si>
    <t>CORRECCION</t>
  </si>
  <si>
    <t>INGRESOS NO REPORTADOS</t>
  </si>
  <si>
    <t>GASTOS REPORTADOS</t>
  </si>
  <si>
    <t>UNIDAD TECNICA DE FISCALIZACIÓN</t>
  </si>
  <si>
    <t>DIRECCIÓN DE AUDITORÍA DE PARTIDOS POLÍTICOS, AGRUPACIONES POLÍTICAS Y OTROS</t>
  </si>
  <si>
    <t>ANEXO II - GASTOS</t>
  </si>
  <si>
    <t>ANEXO I - INGRESOS</t>
  </si>
  <si>
    <t>AJUSTES DETERMINADOS UTF (AUMENTO / DISMINUCIÓN)</t>
  </si>
  <si>
    <t xml:space="preserve">DETERMINADOS UTF </t>
  </si>
  <si>
    <t xml:space="preserve">TOTAL DE INGRESOS DETERMINADOS UTF 
</t>
  </si>
  <si>
    <t>INGRESOS POR TRANSFERENCIAS EN ESPECIE</t>
  </si>
  <si>
    <t>34=(32+33)</t>
  </si>
  <si>
    <t>TOTAL DE INGRESOS (REPORTADOS)</t>
  </si>
  <si>
    <t>TOTAL DE INGRESOS</t>
  </si>
  <si>
    <t>35=(31+34)</t>
  </si>
  <si>
    <t>PROCESO ELECTORAL ORDINARIO CONCURRENTE 2017-2018</t>
  </si>
  <si>
    <t xml:space="preserve">TOTAL DE GASTOS  REPORTADOS </t>
  </si>
  <si>
    <t>29=(20 A 28)</t>
  </si>
  <si>
    <t>TOTAL DE GASTOS DETERMINADOS POR AUDITORÍA</t>
  </si>
  <si>
    <t>TOTAL DE GASTOS</t>
  </si>
  <si>
    <t>33 = (30 + 31 + 32)</t>
  </si>
  <si>
    <t>34 = (29 + 33)</t>
  </si>
  <si>
    <t>36 = (34-35)</t>
  </si>
  <si>
    <t>CANDIDATOS INDEPENDIENTES AL CARGO DE SENADOR</t>
  </si>
  <si>
    <t>TOTAL DE GASTOS NO REPORTADOS 
(ANEXO II 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</si>
</sst>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00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22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1" applyFont="1" applyFill="1" applyBorder="1" applyAlignment="1">
      <alignment horizontal="center" vertical="center" wrapText="1" readingOrder="1"/>
    </xf>
    <xf numFmtId="164" fontId="3" fillId="3" borderId="1" xfId="1" applyFont="1" applyFill="1" applyBorder="1" applyAlignment="1">
      <alignment horizontal="center" vertical="center" wrapText="1" readingOrder="1"/>
    </xf>
    <xf numFmtId="14" fontId="0" fillId="0" borderId="0" xfId="0" applyNumberFormat="1"/>
    <xf numFmtId="22" fontId="0" fillId="0" borderId="0" xfId="0" applyNumberFormat="1"/>
    <xf numFmtId="164" fontId="0" fillId="0" borderId="0" xfId="1" applyFont="1"/>
    <xf numFmtId="10" fontId="0" fillId="0" borderId="0" xfId="2" applyNumberFormat="1" applyFont="1"/>
    <xf numFmtId="0" fontId="2" fillId="2" borderId="0" xfId="0" applyFont="1" applyFill="1" applyBorder="1" applyAlignment="1">
      <alignment horizontal="center" vertical="center" wrapText="1" readingOrder="1"/>
    </xf>
    <xf numFmtId="164" fontId="3" fillId="3" borderId="2" xfId="1" applyFont="1" applyFill="1" applyBorder="1" applyAlignment="1">
      <alignment horizontal="center" vertical="center" wrapText="1" readingOrder="1"/>
    </xf>
    <xf numFmtId="164" fontId="2" fillId="2" borderId="2" xfId="1" applyFont="1" applyFill="1" applyBorder="1" applyAlignment="1">
      <alignment horizontal="center" vertical="center" wrapText="1" readingOrder="1"/>
    </xf>
    <xf numFmtId="0" fontId="5" fillId="4" borderId="0" xfId="0" applyFont="1" applyFill="1"/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3" fillId="3" borderId="6" xfId="1" applyFont="1" applyFill="1" applyBorder="1" applyAlignment="1">
      <alignment horizontal="center" vertical="center" wrapText="1" readingOrder="1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44" fontId="0" fillId="0" borderId="0" xfId="0" applyNumberFormat="1"/>
    <xf numFmtId="43" fontId="0" fillId="0" borderId="0" xfId="3" applyFont="1"/>
    <xf numFmtId="164" fontId="0" fillId="0" borderId="0" xfId="1" applyFont="1" applyFill="1"/>
    <xf numFmtId="44" fontId="0" fillId="0" borderId="0" xfId="0" applyNumberFormat="1" applyFill="1"/>
    <xf numFmtId="10" fontId="0" fillId="0" borderId="0" xfId="2" applyNumberFormat="1" applyFont="1" applyFill="1"/>
    <xf numFmtId="164" fontId="7" fillId="0" borderId="0" xfId="1" applyFont="1"/>
    <xf numFmtId="0" fontId="0" fillId="0" borderId="0" xfId="0" applyAlignment="1">
      <alignment horizontal="center" vertical="center"/>
    </xf>
    <xf numFmtId="164" fontId="0" fillId="5" borderId="0" xfId="1" applyFont="1" applyFill="1"/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22" fontId="0" fillId="0" borderId="0" xfId="0" applyNumberFormat="1" applyFill="1"/>
    <xf numFmtId="43" fontId="0" fillId="0" borderId="0" xfId="3" applyFont="1" applyFill="1"/>
    <xf numFmtId="164" fontId="8" fillId="5" borderId="0" xfId="1" applyFont="1" applyFill="1"/>
    <xf numFmtId="0" fontId="4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164" fontId="3" fillId="3" borderId="7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 readingOrder="1"/>
    </xf>
    <xf numFmtId="164" fontId="2" fillId="2" borderId="4" xfId="1" applyFont="1" applyFill="1" applyBorder="1" applyAlignment="1">
      <alignment horizontal="center" vertical="center" wrapText="1" readingOrder="1"/>
    </xf>
    <xf numFmtId="164" fontId="2" fillId="2" borderId="5" xfId="1" applyFont="1" applyFill="1" applyBorder="1" applyAlignment="1">
      <alignment horizontal="center" vertical="center" wrapText="1" readingOrder="1"/>
    </xf>
    <xf numFmtId="164" fontId="3" fillId="3" borderId="3" xfId="1" applyFont="1" applyFill="1" applyBorder="1" applyAlignment="1">
      <alignment horizontal="center" vertical="center" wrapText="1" readingOrder="1"/>
    </xf>
    <xf numFmtId="164" fontId="3" fillId="3" borderId="4" xfId="1" applyFont="1" applyFill="1" applyBorder="1" applyAlignment="1">
      <alignment horizontal="center" vertical="center" wrapText="1" readingOrder="1"/>
    </xf>
    <xf numFmtId="164" fontId="3" fillId="3" borderId="5" xfId="1" applyFont="1" applyFill="1" applyBorder="1" applyAlignment="1">
      <alignment horizontal="center" vertical="center" wrapText="1" readingOrder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146685</xdr:rowOff>
    </xdr:from>
    <xdr:to>
      <xdr:col>2</xdr:col>
      <xdr:colOff>920861</xdr:colOff>
      <xdr:row>4</xdr:row>
      <xdr:rowOff>79071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46685"/>
          <a:ext cx="1997185" cy="66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146685</xdr:rowOff>
    </xdr:from>
    <xdr:to>
      <xdr:col>2</xdr:col>
      <xdr:colOff>882761</xdr:colOff>
      <xdr:row>3</xdr:row>
      <xdr:rowOff>162891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46685"/>
          <a:ext cx="1997185" cy="66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FB24"/>
  <sheetViews>
    <sheetView showGridLines="0" zoomScale="80" zoomScaleNormal="80" workbookViewId="0">
      <pane xSplit="6" ySplit="9" topLeftCell="AB20" activePane="bottomRight" state="frozen"/>
      <selection pane="topRight" activeCell="G1" sqref="G1"/>
      <selection pane="bottomLeft" activeCell="A10" sqref="A10"/>
      <selection pane="bottomRight" activeCell="AG20" sqref="AG20"/>
    </sheetView>
  </sheetViews>
  <sheetFormatPr baseColWidth="10" defaultRowHeight="15" x14ac:dyDescent="0.25"/>
  <cols>
    <col min="1" max="1" width="10" bestFit="1" customWidth="1"/>
    <col min="2" max="2" width="8.28515625" bestFit="1" customWidth="1"/>
    <col min="3" max="3" width="20.7109375" bestFit="1" customWidth="1"/>
    <col min="4" max="4" width="20" bestFit="1" customWidth="1"/>
    <col min="5" max="5" width="21.7109375" bestFit="1" customWidth="1"/>
    <col min="6" max="6" width="15" customWidth="1"/>
    <col min="7" max="7" width="16.140625" customWidth="1"/>
    <col min="8" max="8" width="31.140625" customWidth="1"/>
    <col min="9" max="9" width="16.7109375" customWidth="1"/>
    <col min="10" max="10" width="13.140625" customWidth="1"/>
    <col min="11" max="11" width="17.140625" bestFit="1" customWidth="1"/>
    <col min="12" max="12" width="21" bestFit="1" customWidth="1"/>
    <col min="13" max="13" width="16.140625" customWidth="1"/>
    <col min="14" max="14" width="14.7109375" customWidth="1"/>
    <col min="15" max="15" width="12.140625" customWidth="1"/>
    <col min="16" max="16" width="11.5703125" bestFit="1" customWidth="1"/>
    <col min="17" max="17" width="9.85546875" customWidth="1"/>
    <col min="18" max="18" width="12.5703125" bestFit="1" customWidth="1"/>
    <col min="19" max="19" width="17" style="7" bestFit="1" customWidth="1"/>
    <col min="20" max="20" width="14.140625" style="8" customWidth="1"/>
    <col min="21" max="21" width="13.140625" style="8" customWidth="1"/>
    <col min="22" max="22" width="15.5703125" style="8" customWidth="1"/>
    <col min="23" max="23" width="23.85546875" style="8" customWidth="1"/>
    <col min="24" max="24" width="16.7109375" style="8" customWidth="1"/>
    <col min="25" max="25" width="15.140625" style="8" customWidth="1"/>
    <col min="26" max="26" width="12.5703125" style="8" bestFit="1" customWidth="1"/>
    <col min="27" max="27" width="18.140625" style="8" customWidth="1"/>
    <col min="28" max="28" width="16.28515625" style="8" customWidth="1"/>
    <col min="29" max="29" width="17" style="8" customWidth="1"/>
    <col min="30" max="30" width="17.5703125" style="8" customWidth="1"/>
    <col min="31" max="34" width="16.28515625" style="8" bestFit="1" customWidth="1"/>
    <col min="35" max="35" width="16.28515625" customWidth="1"/>
    <col min="36" max="36" width="5.5703125" bestFit="1" customWidth="1"/>
  </cols>
  <sheetData>
    <row r="1" spans="1:16382" s="13" customFormat="1" ht="15.75" x14ac:dyDescent="0.2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14"/>
      <c r="AJ1" s="14"/>
      <c r="AK1" s="14"/>
      <c r="AL1" s="14"/>
      <c r="AM1" s="14"/>
      <c r="AN1" s="14"/>
      <c r="AO1" s="14"/>
      <c r="AP1" s="14"/>
      <c r="AQ1" s="14"/>
    </row>
    <row r="2" spans="1:16382" s="13" customFormat="1" ht="15.75" x14ac:dyDescent="0.2">
      <c r="A2" s="36" t="s">
        <v>116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  <c r="XET2" s="36"/>
      <c r="XEU2" s="36"/>
      <c r="XEV2" s="36"/>
      <c r="XEW2" s="36"/>
      <c r="XEX2" s="36"/>
      <c r="XEY2" s="36"/>
      <c r="XEZ2" s="36"/>
      <c r="XFA2" s="36"/>
      <c r="XFB2" s="36"/>
    </row>
    <row r="3" spans="1:16382" s="13" customFormat="1" ht="20.25" customHeight="1" x14ac:dyDescent="0.2">
      <c r="A3" s="37" t="s">
        <v>127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6"/>
      <c r="AJ3" s="36"/>
      <c r="AK3" s="36"/>
      <c r="AL3" s="36"/>
      <c r="AM3" s="36"/>
      <c r="AN3" s="36"/>
      <c r="AO3" s="36"/>
      <c r="AP3" s="36"/>
      <c r="AQ3" s="36"/>
    </row>
    <row r="4" spans="1:16382" s="13" customFormat="1" ht="15.75" x14ac:dyDescent="0.2">
      <c r="A4" s="36" t="s">
        <v>118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16382" s="13" customFormat="1" ht="15.75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17"/>
      <c r="AJ5" s="17"/>
      <c r="AK5" s="17"/>
      <c r="AL5" s="17"/>
      <c r="AM5" s="17"/>
      <c r="AN5" s="17"/>
      <c r="AO5" s="17"/>
      <c r="AP5" s="17"/>
      <c r="AQ5" s="17"/>
    </row>
    <row r="6" spans="1:16382" s="13" customFormat="1" ht="15.75" x14ac:dyDescent="0.2">
      <c r="A6" s="37" t="s">
        <v>135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6"/>
      <c r="AJ6" s="36"/>
      <c r="AK6" s="36"/>
      <c r="AL6" s="36"/>
      <c r="AM6" s="36"/>
      <c r="AN6" s="36"/>
      <c r="AO6" s="36"/>
      <c r="AP6" s="36"/>
      <c r="AQ6" s="36"/>
    </row>
    <row r="7" spans="1:16382" s="13" customFormat="1" ht="16.5" thickBo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16382" ht="75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3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122</v>
      </c>
      <c r="AE8" s="5" t="s">
        <v>124</v>
      </c>
      <c r="AF8" s="5" t="s">
        <v>119</v>
      </c>
      <c r="AG8" s="5" t="s">
        <v>113</v>
      </c>
      <c r="AH8" s="5" t="s">
        <v>121</v>
      </c>
      <c r="AI8" s="5" t="s">
        <v>125</v>
      </c>
    </row>
    <row r="9" spans="1:1638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  <c r="AG9" s="10">
        <v>33</v>
      </c>
      <c r="AH9" s="10" t="s">
        <v>123</v>
      </c>
      <c r="AI9" s="10" t="s">
        <v>126</v>
      </c>
    </row>
    <row r="10" spans="1:16382" hidden="1" x14ac:dyDescent="0.25">
      <c r="A10" t="s">
        <v>42</v>
      </c>
      <c r="B10" t="s">
        <v>43</v>
      </c>
      <c r="C10" t="s">
        <v>44</v>
      </c>
      <c r="D10" t="s">
        <v>67</v>
      </c>
      <c r="E10" t="s">
        <v>67</v>
      </c>
      <c r="F10">
        <v>44591</v>
      </c>
      <c r="G10" t="s">
        <v>62</v>
      </c>
      <c r="H10" t="s">
        <v>69</v>
      </c>
      <c r="I10" t="s">
        <v>70</v>
      </c>
      <c r="J10" t="s">
        <v>71</v>
      </c>
      <c r="K10" t="s">
        <v>72</v>
      </c>
      <c r="L10" t="s">
        <v>73</v>
      </c>
      <c r="M10" t="s">
        <v>52</v>
      </c>
      <c r="N10" t="s">
        <v>65</v>
      </c>
      <c r="O10" s="6">
        <v>43189</v>
      </c>
      <c r="P10" s="6">
        <v>43278</v>
      </c>
      <c r="Q10">
        <v>3</v>
      </c>
      <c r="R10" t="s">
        <v>112</v>
      </c>
      <c r="S10" s="7">
        <v>43295.551342592589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23">
        <f>SUM(AF10:AG10)</f>
        <v>0</v>
      </c>
      <c r="AI10" s="24">
        <f>+AE10+AH10</f>
        <v>0</v>
      </c>
      <c r="AJ10" s="22"/>
    </row>
    <row r="11" spans="1:16382" hidden="1" x14ac:dyDescent="0.25">
      <c r="A11" t="s">
        <v>42</v>
      </c>
      <c r="B11" t="s">
        <v>43</v>
      </c>
      <c r="C11" t="s">
        <v>44</v>
      </c>
      <c r="D11" t="s">
        <v>67</v>
      </c>
      <c r="E11" t="s">
        <v>67</v>
      </c>
      <c r="F11">
        <v>44619</v>
      </c>
      <c r="G11" t="s">
        <v>62</v>
      </c>
      <c r="H11" t="s">
        <v>69</v>
      </c>
      <c r="I11" t="s">
        <v>70</v>
      </c>
      <c r="J11" t="s">
        <v>71</v>
      </c>
      <c r="K11" t="s">
        <v>74</v>
      </c>
      <c r="L11" t="s">
        <v>75</v>
      </c>
      <c r="M11" t="s">
        <v>76</v>
      </c>
      <c r="N11" t="s">
        <v>77</v>
      </c>
      <c r="O11" s="6">
        <v>43189</v>
      </c>
      <c r="P11" s="6">
        <v>43278</v>
      </c>
      <c r="Q11">
        <v>3</v>
      </c>
      <c r="R11" t="s">
        <v>112</v>
      </c>
      <c r="S11" s="7">
        <v>43297.7346875</v>
      </c>
      <c r="T11" s="8">
        <v>24067.73</v>
      </c>
      <c r="U11" s="8">
        <v>0</v>
      </c>
      <c r="V11" s="8">
        <v>51216.17</v>
      </c>
      <c r="W11" s="8">
        <v>0</v>
      </c>
      <c r="X11" s="8">
        <v>2864222</v>
      </c>
      <c r="Y11" s="8">
        <v>0</v>
      </c>
      <c r="Z11" s="8">
        <v>20.11</v>
      </c>
      <c r="AA11" s="8">
        <v>0</v>
      </c>
      <c r="AB11" s="8">
        <v>0</v>
      </c>
      <c r="AC11" s="8">
        <v>0</v>
      </c>
      <c r="AD11" s="8">
        <v>0</v>
      </c>
      <c r="AE11" s="8">
        <v>2939526.01</v>
      </c>
      <c r="AF11" s="8">
        <v>0</v>
      </c>
      <c r="AG11" s="8">
        <v>0</v>
      </c>
      <c r="AH11" s="8">
        <f t="shared" ref="AH11:AH23" si="0">SUM(AF11:AG11)</f>
        <v>0</v>
      </c>
      <c r="AI11" s="21">
        <f t="shared" ref="AI11:AI23" si="1">+AE11+AH11</f>
        <v>2939526.01</v>
      </c>
      <c r="AJ11" s="22"/>
    </row>
    <row r="12" spans="1:16382" hidden="1" x14ac:dyDescent="0.25">
      <c r="A12" t="s">
        <v>42</v>
      </c>
      <c r="B12" t="s">
        <v>43</v>
      </c>
      <c r="C12" t="s">
        <v>44</v>
      </c>
      <c r="D12" t="s">
        <v>78</v>
      </c>
      <c r="E12" t="s">
        <v>78</v>
      </c>
      <c r="F12">
        <v>44593</v>
      </c>
      <c r="G12" t="s">
        <v>62</v>
      </c>
      <c r="H12" t="s">
        <v>69</v>
      </c>
      <c r="I12" t="s">
        <v>70</v>
      </c>
      <c r="J12" t="s">
        <v>71</v>
      </c>
      <c r="K12" t="s">
        <v>79</v>
      </c>
      <c r="L12" t="s">
        <v>80</v>
      </c>
      <c r="M12" t="s">
        <v>63</v>
      </c>
      <c r="N12" t="s">
        <v>64</v>
      </c>
      <c r="O12" s="6">
        <v>43189</v>
      </c>
      <c r="P12" s="6">
        <v>43278</v>
      </c>
      <c r="Q12">
        <v>3</v>
      </c>
      <c r="R12" t="s">
        <v>112</v>
      </c>
      <c r="S12" s="7">
        <v>43296.547534722224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f t="shared" si="0"/>
        <v>0</v>
      </c>
      <c r="AI12" s="21">
        <f t="shared" si="1"/>
        <v>0</v>
      </c>
      <c r="AJ12" s="22"/>
    </row>
    <row r="13" spans="1:16382" hidden="1" x14ac:dyDescent="0.25">
      <c r="A13" t="s">
        <v>42</v>
      </c>
      <c r="B13" t="s">
        <v>43</v>
      </c>
      <c r="C13" t="s">
        <v>44</v>
      </c>
      <c r="D13" t="s">
        <v>78</v>
      </c>
      <c r="E13" t="s">
        <v>78</v>
      </c>
      <c r="F13">
        <v>45153</v>
      </c>
      <c r="G13" t="s">
        <v>62</v>
      </c>
      <c r="H13" t="s">
        <v>69</v>
      </c>
      <c r="I13" t="s">
        <v>70</v>
      </c>
      <c r="J13" t="s">
        <v>71</v>
      </c>
      <c r="K13" t="s">
        <v>81</v>
      </c>
      <c r="L13" t="s">
        <v>82</v>
      </c>
      <c r="M13" t="s">
        <v>66</v>
      </c>
      <c r="N13" t="s">
        <v>83</v>
      </c>
      <c r="O13" s="6">
        <v>43189</v>
      </c>
      <c r="P13" s="6">
        <v>43278</v>
      </c>
      <c r="Q13">
        <v>3</v>
      </c>
      <c r="R13" t="s">
        <v>112</v>
      </c>
      <c r="S13" s="7">
        <v>43294.748668981483</v>
      </c>
      <c r="T13" s="8">
        <v>230914.12</v>
      </c>
      <c r="U13" s="8">
        <v>0</v>
      </c>
      <c r="V13" s="8">
        <v>1055051.6200000001</v>
      </c>
      <c r="W13" s="8">
        <v>0</v>
      </c>
      <c r="X13" s="8">
        <v>3723488</v>
      </c>
      <c r="Y13" s="8">
        <v>0</v>
      </c>
      <c r="Z13" s="8">
        <v>8306.81</v>
      </c>
      <c r="AA13" s="8">
        <v>0</v>
      </c>
      <c r="AB13" s="8">
        <v>0</v>
      </c>
      <c r="AC13" s="8">
        <v>0</v>
      </c>
      <c r="AD13" s="8">
        <v>0</v>
      </c>
      <c r="AE13" s="8">
        <v>5017760.55</v>
      </c>
      <c r="AF13" s="8">
        <v>0</v>
      </c>
      <c r="AG13" s="8">
        <v>0</v>
      </c>
      <c r="AH13" s="8">
        <f t="shared" si="0"/>
        <v>0</v>
      </c>
      <c r="AI13" s="21">
        <f t="shared" si="1"/>
        <v>5017760.55</v>
      </c>
      <c r="AJ13" s="22"/>
    </row>
    <row r="14" spans="1:16382" hidden="1" x14ac:dyDescent="0.25">
      <c r="A14" t="s">
        <v>42</v>
      </c>
      <c r="B14" t="s">
        <v>43</v>
      </c>
      <c r="C14" t="s">
        <v>44</v>
      </c>
      <c r="D14" t="s">
        <v>54</v>
      </c>
      <c r="E14" t="s">
        <v>54</v>
      </c>
      <c r="F14">
        <v>44622</v>
      </c>
      <c r="G14" t="s">
        <v>62</v>
      </c>
      <c r="H14" t="s">
        <v>69</v>
      </c>
      <c r="I14" t="s">
        <v>70</v>
      </c>
      <c r="J14" t="s">
        <v>71</v>
      </c>
      <c r="K14" t="s">
        <v>85</v>
      </c>
      <c r="L14" t="s">
        <v>86</v>
      </c>
      <c r="M14" t="s">
        <v>48</v>
      </c>
      <c r="N14" t="s">
        <v>87</v>
      </c>
      <c r="O14" s="6">
        <v>43189</v>
      </c>
      <c r="P14" s="6">
        <v>43278</v>
      </c>
      <c r="Q14">
        <v>3</v>
      </c>
      <c r="R14" t="s">
        <v>112</v>
      </c>
      <c r="S14" s="7">
        <v>43294.579050925924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52171.58</v>
      </c>
      <c r="AE14" s="8">
        <v>52171.58</v>
      </c>
      <c r="AF14" s="8">
        <v>0</v>
      </c>
      <c r="AG14" s="8">
        <v>0</v>
      </c>
      <c r="AH14" s="8">
        <f t="shared" si="0"/>
        <v>0</v>
      </c>
      <c r="AI14" s="21">
        <f t="shared" si="1"/>
        <v>52171.58</v>
      </c>
      <c r="AJ14" s="22"/>
    </row>
    <row r="15" spans="1:16382" hidden="1" x14ac:dyDescent="0.25">
      <c r="A15" t="s">
        <v>42</v>
      </c>
      <c r="B15" t="s">
        <v>43</v>
      </c>
      <c r="C15" t="s">
        <v>44</v>
      </c>
      <c r="D15" t="s">
        <v>54</v>
      </c>
      <c r="E15" t="s">
        <v>54</v>
      </c>
      <c r="F15">
        <v>44623</v>
      </c>
      <c r="G15" t="s">
        <v>62</v>
      </c>
      <c r="H15" t="s">
        <v>69</v>
      </c>
      <c r="I15" t="s">
        <v>70</v>
      </c>
      <c r="J15" t="s">
        <v>71</v>
      </c>
      <c r="K15" t="s">
        <v>88</v>
      </c>
      <c r="L15" t="s">
        <v>89</v>
      </c>
      <c r="M15" t="s">
        <v>59</v>
      </c>
      <c r="N15" t="s">
        <v>90</v>
      </c>
      <c r="O15" s="6">
        <v>43189</v>
      </c>
      <c r="P15" s="6">
        <v>43278</v>
      </c>
      <c r="Q15">
        <v>3</v>
      </c>
      <c r="R15" t="s">
        <v>112</v>
      </c>
      <c r="S15" s="7">
        <v>43296.012337962966</v>
      </c>
      <c r="T15" s="8">
        <v>0</v>
      </c>
      <c r="U15" s="8">
        <v>0</v>
      </c>
      <c r="V15" s="8">
        <v>29357.5</v>
      </c>
      <c r="W15" s="8">
        <v>0</v>
      </c>
      <c r="X15" s="8">
        <v>3723490.4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3752847.9</v>
      </c>
      <c r="AF15" s="8">
        <v>0</v>
      </c>
      <c r="AG15" s="8">
        <v>0</v>
      </c>
      <c r="AH15" s="8">
        <f t="shared" si="0"/>
        <v>0</v>
      </c>
      <c r="AI15" s="21">
        <f t="shared" si="1"/>
        <v>3752847.9</v>
      </c>
      <c r="AJ15" s="22"/>
    </row>
    <row r="16" spans="1:16382" s="31" customFormat="1" hidden="1" x14ac:dyDescent="0.25">
      <c r="A16" s="31" t="s">
        <v>42</v>
      </c>
      <c r="B16" s="31" t="s">
        <v>43</v>
      </c>
      <c r="C16" s="31" t="s">
        <v>44</v>
      </c>
      <c r="D16" s="31" t="s">
        <v>91</v>
      </c>
      <c r="E16" s="31" t="s">
        <v>91</v>
      </c>
      <c r="F16" s="31">
        <v>44594</v>
      </c>
      <c r="G16" s="31" t="s">
        <v>62</v>
      </c>
      <c r="H16" s="31" t="s">
        <v>69</v>
      </c>
      <c r="I16" s="31" t="s">
        <v>70</v>
      </c>
      <c r="J16" s="31" t="s">
        <v>71</v>
      </c>
      <c r="K16" s="31" t="s">
        <v>92</v>
      </c>
      <c r="L16" s="31" t="s">
        <v>93</v>
      </c>
      <c r="M16" s="31" t="s">
        <v>94</v>
      </c>
      <c r="N16" s="31" t="s">
        <v>56</v>
      </c>
      <c r="O16" s="32">
        <v>43189</v>
      </c>
      <c r="P16" s="32">
        <v>43278</v>
      </c>
      <c r="Q16" s="31">
        <v>3</v>
      </c>
      <c r="R16" s="31" t="s">
        <v>112</v>
      </c>
      <c r="S16" s="33">
        <v>43294.702685185184</v>
      </c>
      <c r="T16" s="23">
        <v>0</v>
      </c>
      <c r="U16" s="23">
        <v>0</v>
      </c>
      <c r="V16" s="23">
        <v>1507530.93</v>
      </c>
      <c r="W16" s="23">
        <v>0</v>
      </c>
      <c r="X16" s="23">
        <v>3723488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5231018.93</v>
      </c>
      <c r="AF16" s="23">
        <v>0</v>
      </c>
      <c r="AG16" s="23">
        <v>0</v>
      </c>
      <c r="AH16" s="23">
        <f t="shared" si="0"/>
        <v>0</v>
      </c>
      <c r="AI16" s="24">
        <f t="shared" si="1"/>
        <v>5231018.93</v>
      </c>
      <c r="AJ16" s="34"/>
    </row>
    <row r="17" spans="1:36" hidden="1" x14ac:dyDescent="0.25">
      <c r="A17" t="s">
        <v>42</v>
      </c>
      <c r="B17" t="s">
        <v>43</v>
      </c>
      <c r="C17" t="s">
        <v>44</v>
      </c>
      <c r="D17" t="s">
        <v>91</v>
      </c>
      <c r="E17" t="s">
        <v>91</v>
      </c>
      <c r="F17">
        <v>44595</v>
      </c>
      <c r="G17" t="s">
        <v>62</v>
      </c>
      <c r="H17" t="s">
        <v>69</v>
      </c>
      <c r="I17" t="s">
        <v>70</v>
      </c>
      <c r="J17" t="s">
        <v>71</v>
      </c>
      <c r="K17" t="s">
        <v>95</v>
      </c>
      <c r="L17" t="s">
        <v>96</v>
      </c>
      <c r="M17" t="s">
        <v>60</v>
      </c>
      <c r="N17" t="s">
        <v>84</v>
      </c>
      <c r="O17" s="6">
        <v>43189</v>
      </c>
      <c r="P17" s="6">
        <v>43278</v>
      </c>
      <c r="Q17">
        <v>3</v>
      </c>
      <c r="R17" t="s">
        <v>112</v>
      </c>
      <c r="S17" s="7">
        <v>43294.917048611111</v>
      </c>
      <c r="T17" s="8">
        <v>0</v>
      </c>
      <c r="U17" s="8">
        <v>0</v>
      </c>
      <c r="V17" s="8">
        <v>380516.52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380516.52</v>
      </c>
      <c r="AF17" s="8">
        <v>0</v>
      </c>
      <c r="AG17" s="8">
        <v>0</v>
      </c>
      <c r="AH17" s="8">
        <f t="shared" si="0"/>
        <v>0</v>
      </c>
      <c r="AI17" s="21">
        <f t="shared" si="1"/>
        <v>380516.52</v>
      </c>
      <c r="AJ17" s="22"/>
    </row>
    <row r="18" spans="1:36" hidden="1" x14ac:dyDescent="0.25">
      <c r="A18" t="s">
        <v>42</v>
      </c>
      <c r="B18" t="s">
        <v>43</v>
      </c>
      <c r="C18" t="s">
        <v>44</v>
      </c>
      <c r="D18" t="s">
        <v>97</v>
      </c>
      <c r="E18" t="s">
        <v>97</v>
      </c>
      <c r="F18">
        <v>44596</v>
      </c>
      <c r="G18" t="s">
        <v>62</v>
      </c>
      <c r="H18" t="s">
        <v>69</v>
      </c>
      <c r="I18" t="s">
        <v>70</v>
      </c>
      <c r="J18" t="s">
        <v>71</v>
      </c>
      <c r="K18" t="s">
        <v>98</v>
      </c>
      <c r="L18" t="s">
        <v>99</v>
      </c>
      <c r="M18" t="s">
        <v>57</v>
      </c>
      <c r="N18" t="s">
        <v>100</v>
      </c>
      <c r="O18" s="6">
        <v>43189</v>
      </c>
      <c r="P18" s="6">
        <v>43278</v>
      </c>
      <c r="Q18">
        <v>3</v>
      </c>
      <c r="R18" t="s">
        <v>112</v>
      </c>
      <c r="S18" s="7">
        <v>43297.932766203703</v>
      </c>
      <c r="T18" s="8">
        <v>25035.660000000003</v>
      </c>
      <c r="U18" s="8">
        <v>0</v>
      </c>
      <c r="V18" s="8">
        <v>24500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49535.66</v>
      </c>
      <c r="AF18" s="8">
        <v>0</v>
      </c>
      <c r="AG18" s="8">
        <v>0</v>
      </c>
      <c r="AH18" s="8">
        <f t="shared" si="0"/>
        <v>0</v>
      </c>
      <c r="AI18" s="21">
        <f t="shared" si="1"/>
        <v>49535.66</v>
      </c>
      <c r="AJ18" s="22"/>
    </row>
    <row r="19" spans="1:36" hidden="1" x14ac:dyDescent="0.25">
      <c r="A19" t="s">
        <v>42</v>
      </c>
      <c r="B19" t="s">
        <v>43</v>
      </c>
      <c r="C19" t="s">
        <v>44</v>
      </c>
      <c r="D19" t="s">
        <v>97</v>
      </c>
      <c r="E19" t="s">
        <v>97</v>
      </c>
      <c r="F19">
        <v>44637</v>
      </c>
      <c r="G19" t="s">
        <v>62</v>
      </c>
      <c r="H19" t="s">
        <v>69</v>
      </c>
      <c r="I19" t="s">
        <v>70</v>
      </c>
      <c r="J19" t="s">
        <v>71</v>
      </c>
      <c r="K19" t="s">
        <v>101</v>
      </c>
      <c r="L19" t="s">
        <v>61</v>
      </c>
      <c r="M19" t="s">
        <v>46</v>
      </c>
      <c r="N19" t="s">
        <v>51</v>
      </c>
      <c r="O19" s="6">
        <v>43189</v>
      </c>
      <c r="P19" s="6">
        <v>43278</v>
      </c>
      <c r="Q19">
        <v>3</v>
      </c>
      <c r="R19" t="s">
        <v>112</v>
      </c>
      <c r="S19" s="7">
        <v>43296.75341435185</v>
      </c>
      <c r="T19" s="8">
        <v>0</v>
      </c>
      <c r="U19" s="8">
        <v>0</v>
      </c>
      <c r="V19" s="8">
        <v>264346.43</v>
      </c>
      <c r="W19" s="8">
        <v>0</v>
      </c>
      <c r="X19" s="8">
        <v>3723488</v>
      </c>
      <c r="Y19" s="8">
        <v>0</v>
      </c>
      <c r="Z19" s="8">
        <v>24386</v>
      </c>
      <c r="AA19" s="8">
        <v>0</v>
      </c>
      <c r="AB19" s="8">
        <v>0</v>
      </c>
      <c r="AC19" s="8">
        <v>0</v>
      </c>
      <c r="AD19" s="8">
        <v>0</v>
      </c>
      <c r="AE19" s="8">
        <v>4012220.43</v>
      </c>
      <c r="AF19" s="8">
        <v>0</v>
      </c>
      <c r="AG19" s="8">
        <v>0</v>
      </c>
      <c r="AH19" s="8">
        <f t="shared" si="0"/>
        <v>0</v>
      </c>
      <c r="AI19" s="21">
        <f t="shared" si="1"/>
        <v>4012220.43</v>
      </c>
      <c r="AJ19" s="22"/>
    </row>
    <row r="20" spans="1:36" s="31" customFormat="1" x14ac:dyDescent="0.25">
      <c r="A20" s="31" t="s">
        <v>42</v>
      </c>
      <c r="B20" s="31" t="s">
        <v>43</v>
      </c>
      <c r="C20" s="31" t="s">
        <v>44</v>
      </c>
      <c r="D20" s="31" t="s">
        <v>102</v>
      </c>
      <c r="E20" s="31" t="s">
        <v>102</v>
      </c>
      <c r="F20" s="31">
        <v>44620</v>
      </c>
      <c r="G20" s="31" t="s">
        <v>62</v>
      </c>
      <c r="H20" s="31" t="s">
        <v>69</v>
      </c>
      <c r="I20" s="31" t="s">
        <v>70</v>
      </c>
      <c r="J20" s="31" t="s">
        <v>71</v>
      </c>
      <c r="K20" s="31" t="s">
        <v>103</v>
      </c>
      <c r="L20" s="31" t="s">
        <v>104</v>
      </c>
      <c r="M20" s="31" t="s">
        <v>105</v>
      </c>
      <c r="N20" s="31" t="s">
        <v>53</v>
      </c>
      <c r="O20" s="32">
        <v>43189</v>
      </c>
      <c r="P20" s="32">
        <v>43278</v>
      </c>
      <c r="Q20" s="31">
        <v>3</v>
      </c>
      <c r="R20" s="31" t="s">
        <v>112</v>
      </c>
      <c r="S20" s="33">
        <v>43295.485462962963</v>
      </c>
      <c r="T20" s="23">
        <v>200000</v>
      </c>
      <c r="U20" s="23">
        <v>0</v>
      </c>
      <c r="V20" s="23">
        <v>1997083.05</v>
      </c>
      <c r="W20" s="23">
        <v>0</v>
      </c>
      <c r="X20" s="23">
        <v>0</v>
      </c>
      <c r="Y20" s="23">
        <v>0</v>
      </c>
      <c r="Z20" s="23">
        <v>54056.87</v>
      </c>
      <c r="AA20" s="23">
        <v>0</v>
      </c>
      <c r="AB20" s="23">
        <v>0</v>
      </c>
      <c r="AC20" s="23">
        <v>0</v>
      </c>
      <c r="AD20" s="23">
        <v>0</v>
      </c>
      <c r="AE20" s="23">
        <v>2251139.92</v>
      </c>
      <c r="AF20" s="23">
        <v>0</v>
      </c>
      <c r="AG20" s="23">
        <v>0</v>
      </c>
      <c r="AH20" s="23">
        <f t="shared" si="0"/>
        <v>0</v>
      </c>
      <c r="AI20" s="24">
        <f t="shared" si="1"/>
        <v>2251139.92</v>
      </c>
      <c r="AJ20" s="34"/>
    </row>
    <row r="21" spans="1:36" hidden="1" x14ac:dyDescent="0.25">
      <c r="A21" t="s">
        <v>42</v>
      </c>
      <c r="B21" t="s">
        <v>43</v>
      </c>
      <c r="C21" t="s">
        <v>44</v>
      </c>
      <c r="D21" t="s">
        <v>102</v>
      </c>
      <c r="E21" t="s">
        <v>102</v>
      </c>
      <c r="F21">
        <v>44621</v>
      </c>
      <c r="G21" t="s">
        <v>62</v>
      </c>
      <c r="H21" t="s">
        <v>69</v>
      </c>
      <c r="I21" t="s">
        <v>70</v>
      </c>
      <c r="J21" t="s">
        <v>71</v>
      </c>
      <c r="K21" t="s">
        <v>106</v>
      </c>
      <c r="L21" t="s">
        <v>68</v>
      </c>
      <c r="M21" t="s">
        <v>58</v>
      </c>
      <c r="N21" t="s">
        <v>45</v>
      </c>
      <c r="O21" s="6">
        <v>43189</v>
      </c>
      <c r="P21" s="6">
        <v>43278</v>
      </c>
      <c r="Q21">
        <v>3</v>
      </c>
      <c r="R21" t="s">
        <v>112</v>
      </c>
      <c r="S21" s="7">
        <v>43292.540127314816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f t="shared" si="0"/>
        <v>0</v>
      </c>
      <c r="AI21" s="21">
        <f t="shared" si="1"/>
        <v>0</v>
      </c>
      <c r="AJ21" s="22"/>
    </row>
    <row r="22" spans="1:36" hidden="1" x14ac:dyDescent="0.25">
      <c r="A22" t="s">
        <v>42</v>
      </c>
      <c r="B22" t="s">
        <v>43</v>
      </c>
      <c r="C22" t="s">
        <v>44</v>
      </c>
      <c r="D22" t="s">
        <v>107</v>
      </c>
      <c r="E22" t="s">
        <v>107</v>
      </c>
      <c r="F22">
        <v>44638</v>
      </c>
      <c r="G22" t="s">
        <v>62</v>
      </c>
      <c r="H22" t="s">
        <v>69</v>
      </c>
      <c r="I22" t="s">
        <v>70</v>
      </c>
      <c r="J22" t="s">
        <v>71</v>
      </c>
      <c r="K22" t="s">
        <v>108</v>
      </c>
      <c r="L22" t="s">
        <v>109</v>
      </c>
      <c r="M22" t="s">
        <v>55</v>
      </c>
      <c r="N22" t="s">
        <v>50</v>
      </c>
      <c r="O22" s="6">
        <v>43189</v>
      </c>
      <c r="P22" s="6">
        <v>43278</v>
      </c>
      <c r="Q22">
        <v>3</v>
      </c>
      <c r="R22" t="s">
        <v>112</v>
      </c>
      <c r="S22" s="7">
        <v>43297.820844907408</v>
      </c>
      <c r="T22" s="8">
        <v>47604</v>
      </c>
      <c r="U22" s="8">
        <v>0</v>
      </c>
      <c r="V22" s="8">
        <v>196638.28999999998</v>
      </c>
      <c r="W22" s="8">
        <v>0</v>
      </c>
      <c r="X22" s="8">
        <v>3723488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3967730.29</v>
      </c>
      <c r="AF22" s="8">
        <v>0</v>
      </c>
      <c r="AG22" s="8">
        <v>0</v>
      </c>
      <c r="AH22" s="8">
        <f t="shared" si="0"/>
        <v>0</v>
      </c>
      <c r="AI22" s="21">
        <f t="shared" si="1"/>
        <v>3967730.29</v>
      </c>
      <c r="AJ22" s="22"/>
    </row>
    <row r="23" spans="1:36" hidden="1" x14ac:dyDescent="0.25">
      <c r="A23" t="s">
        <v>42</v>
      </c>
      <c r="B23" t="s">
        <v>43</v>
      </c>
      <c r="C23" t="s">
        <v>44</v>
      </c>
      <c r="D23" t="s">
        <v>107</v>
      </c>
      <c r="E23" t="s">
        <v>107</v>
      </c>
      <c r="F23">
        <v>44639</v>
      </c>
      <c r="G23" t="s">
        <v>62</v>
      </c>
      <c r="H23" t="s">
        <v>69</v>
      </c>
      <c r="I23" t="s">
        <v>70</v>
      </c>
      <c r="J23" t="s">
        <v>71</v>
      </c>
      <c r="K23" t="s">
        <v>110</v>
      </c>
      <c r="L23" t="s">
        <v>111</v>
      </c>
      <c r="M23" t="s">
        <v>49</v>
      </c>
      <c r="N23" t="s">
        <v>47</v>
      </c>
      <c r="O23" s="6">
        <v>43189</v>
      </c>
      <c r="P23" s="6">
        <v>43278</v>
      </c>
      <c r="Q23">
        <v>3</v>
      </c>
      <c r="R23" t="s">
        <v>112</v>
      </c>
      <c r="S23" s="7">
        <v>43292.632569444446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f t="shared" si="0"/>
        <v>0</v>
      </c>
      <c r="AI23" s="21">
        <f t="shared" si="1"/>
        <v>0</v>
      </c>
    </row>
    <row r="24" spans="1:36" hidden="1" x14ac:dyDescent="0.25">
      <c r="T24" s="26">
        <f>SUM(T10:T23)</f>
        <v>527621.51</v>
      </c>
      <c r="U24" s="26">
        <f t="shared" ref="U24:AI24" si="2">SUM(U10:U23)</f>
        <v>0</v>
      </c>
      <c r="V24" s="26">
        <f t="shared" si="2"/>
        <v>5506240.5099999998</v>
      </c>
      <c r="W24" s="26">
        <f t="shared" si="2"/>
        <v>0</v>
      </c>
      <c r="X24" s="26">
        <f t="shared" si="2"/>
        <v>21481664.399999999</v>
      </c>
      <c r="Y24" s="26">
        <f t="shared" si="2"/>
        <v>0</v>
      </c>
      <c r="Z24" s="26">
        <f t="shared" si="2"/>
        <v>86769.790000000008</v>
      </c>
      <c r="AA24" s="26">
        <f t="shared" si="2"/>
        <v>0</v>
      </c>
      <c r="AB24" s="26">
        <f t="shared" si="2"/>
        <v>0</v>
      </c>
      <c r="AC24" s="26">
        <f t="shared" si="2"/>
        <v>0</v>
      </c>
      <c r="AD24" s="26">
        <f t="shared" si="2"/>
        <v>52171.58</v>
      </c>
      <c r="AE24" s="26">
        <f t="shared" si="2"/>
        <v>27654467.789999999</v>
      </c>
      <c r="AF24" s="26">
        <f t="shared" si="2"/>
        <v>0</v>
      </c>
      <c r="AG24" s="26">
        <f t="shared" si="2"/>
        <v>0</v>
      </c>
      <c r="AH24" s="26">
        <f t="shared" si="2"/>
        <v>0</v>
      </c>
      <c r="AI24" s="26">
        <f t="shared" si="2"/>
        <v>27654467.789999999</v>
      </c>
    </row>
  </sheetData>
  <autoFilter ref="L8:L24" xr:uid="{CE565739-4D94-42B3-9E41-46606549100E}">
    <filterColumn colId="0">
      <filters>
        <filter val="12"/>
        <filter val="MANUEL JESUS"/>
      </filters>
    </filterColumn>
  </autoFilter>
  <mergeCells count="374">
    <mergeCell ref="A6:AH6"/>
    <mergeCell ref="AI6:AQ6"/>
    <mergeCell ref="A1:AH1"/>
    <mergeCell ref="A2:AH2"/>
    <mergeCell ref="AI2:AQ2"/>
    <mergeCell ref="A3:AH3"/>
    <mergeCell ref="AI3:AQ3"/>
    <mergeCell ref="A4:AH4"/>
    <mergeCell ref="AI4:AQ4"/>
    <mergeCell ref="A5:AH5"/>
    <mergeCell ref="WWH2:WXZ2"/>
    <mergeCell ref="WYA2:WZS2"/>
    <mergeCell ref="WZT2:XBL2"/>
    <mergeCell ref="XBM2:XDE2"/>
    <mergeCell ref="XDF2:XEX2"/>
    <mergeCell ref="XEY2:XFB2"/>
    <mergeCell ref="WLX2:WNP2"/>
    <mergeCell ref="WNQ2:WPI2"/>
    <mergeCell ref="WPJ2:WRB2"/>
    <mergeCell ref="WRC2:WSU2"/>
    <mergeCell ref="WSV2:WUN2"/>
    <mergeCell ref="WUO2:WWG2"/>
    <mergeCell ref="WBN2:WDF2"/>
    <mergeCell ref="WDG2:WEY2"/>
    <mergeCell ref="WEZ2:WGR2"/>
    <mergeCell ref="WGS2:WIK2"/>
    <mergeCell ref="WIL2:WKD2"/>
    <mergeCell ref="WKE2:WLW2"/>
    <mergeCell ref="VRD2:VSV2"/>
    <mergeCell ref="VSW2:VUO2"/>
    <mergeCell ref="VUP2:VWH2"/>
    <mergeCell ref="VWI2:VYA2"/>
    <mergeCell ref="VYB2:VZT2"/>
    <mergeCell ref="VZU2:WBM2"/>
    <mergeCell ref="VGT2:VIL2"/>
    <mergeCell ref="VIM2:VKE2"/>
    <mergeCell ref="VKF2:VLX2"/>
    <mergeCell ref="VLY2:VNQ2"/>
    <mergeCell ref="VNR2:VPJ2"/>
    <mergeCell ref="VPK2:VRC2"/>
    <mergeCell ref="UWJ2:UYB2"/>
    <mergeCell ref="UYC2:UZU2"/>
    <mergeCell ref="UZV2:VBN2"/>
    <mergeCell ref="VBO2:VDG2"/>
    <mergeCell ref="VDH2:VEZ2"/>
    <mergeCell ref="VFA2:VGS2"/>
    <mergeCell ref="ULZ2:UNR2"/>
    <mergeCell ref="UNS2:UPK2"/>
    <mergeCell ref="UPL2:URD2"/>
    <mergeCell ref="URE2:USW2"/>
    <mergeCell ref="USX2:UUP2"/>
    <mergeCell ref="UUQ2:UWI2"/>
    <mergeCell ref="UBP2:UDH2"/>
    <mergeCell ref="UDI2:UFA2"/>
    <mergeCell ref="UFB2:UGT2"/>
    <mergeCell ref="UGU2:UIM2"/>
    <mergeCell ref="UIN2:UKF2"/>
    <mergeCell ref="UKG2:ULY2"/>
    <mergeCell ref="TRF2:TSX2"/>
    <mergeCell ref="TSY2:TUQ2"/>
    <mergeCell ref="TUR2:TWJ2"/>
    <mergeCell ref="TWK2:TYC2"/>
    <mergeCell ref="TYD2:TZV2"/>
    <mergeCell ref="TZW2:UBO2"/>
    <mergeCell ref="TGV2:TIN2"/>
    <mergeCell ref="TIO2:TKG2"/>
    <mergeCell ref="TKH2:TLZ2"/>
    <mergeCell ref="TMA2:TNS2"/>
    <mergeCell ref="TNT2:TPL2"/>
    <mergeCell ref="TPM2:TRE2"/>
    <mergeCell ref="SWL2:SYD2"/>
    <mergeCell ref="SYE2:SZW2"/>
    <mergeCell ref="SZX2:TBP2"/>
    <mergeCell ref="TBQ2:TDI2"/>
    <mergeCell ref="TDJ2:TFB2"/>
    <mergeCell ref="TFC2:TGU2"/>
    <mergeCell ref="SMB2:SNT2"/>
    <mergeCell ref="SNU2:SPM2"/>
    <mergeCell ref="SPN2:SRF2"/>
    <mergeCell ref="SRG2:SSY2"/>
    <mergeCell ref="SSZ2:SUR2"/>
    <mergeCell ref="SUS2:SWK2"/>
    <mergeCell ref="SBR2:SDJ2"/>
    <mergeCell ref="SDK2:SFC2"/>
    <mergeCell ref="SFD2:SGV2"/>
    <mergeCell ref="SGW2:SIO2"/>
    <mergeCell ref="SIP2:SKH2"/>
    <mergeCell ref="SKI2:SMA2"/>
    <mergeCell ref="RRH2:RSZ2"/>
    <mergeCell ref="RTA2:RUS2"/>
    <mergeCell ref="RUT2:RWL2"/>
    <mergeCell ref="RWM2:RYE2"/>
    <mergeCell ref="RYF2:RZX2"/>
    <mergeCell ref="RZY2:SBQ2"/>
    <mergeCell ref="RGX2:RIP2"/>
    <mergeCell ref="RIQ2:RKI2"/>
    <mergeCell ref="RKJ2:RMB2"/>
    <mergeCell ref="RMC2:RNU2"/>
    <mergeCell ref="RNV2:RPN2"/>
    <mergeCell ref="RPO2:RRG2"/>
    <mergeCell ref="QWN2:QYF2"/>
    <mergeCell ref="QYG2:QZY2"/>
    <mergeCell ref="QZZ2:RBR2"/>
    <mergeCell ref="RBS2:RDK2"/>
    <mergeCell ref="RDL2:RFD2"/>
    <mergeCell ref="RFE2:RGW2"/>
    <mergeCell ref="QMD2:QNV2"/>
    <mergeCell ref="QNW2:QPO2"/>
    <mergeCell ref="QPP2:QRH2"/>
    <mergeCell ref="QRI2:QTA2"/>
    <mergeCell ref="QTB2:QUT2"/>
    <mergeCell ref="QUU2:QWM2"/>
    <mergeCell ref="QBT2:QDL2"/>
    <mergeCell ref="QDM2:QFE2"/>
    <mergeCell ref="QFF2:QGX2"/>
    <mergeCell ref="QGY2:QIQ2"/>
    <mergeCell ref="QIR2:QKJ2"/>
    <mergeCell ref="QKK2:QMC2"/>
    <mergeCell ref="PRJ2:PTB2"/>
    <mergeCell ref="PTC2:PUU2"/>
    <mergeCell ref="PUV2:PWN2"/>
    <mergeCell ref="PWO2:PYG2"/>
    <mergeCell ref="PYH2:PZZ2"/>
    <mergeCell ref="QAA2:QBS2"/>
    <mergeCell ref="PGZ2:PIR2"/>
    <mergeCell ref="PIS2:PKK2"/>
    <mergeCell ref="PKL2:PMD2"/>
    <mergeCell ref="PME2:PNW2"/>
    <mergeCell ref="PNX2:PPP2"/>
    <mergeCell ref="PPQ2:PRI2"/>
    <mergeCell ref="OWP2:OYH2"/>
    <mergeCell ref="OYI2:PAA2"/>
    <mergeCell ref="PAB2:PBT2"/>
    <mergeCell ref="PBU2:PDM2"/>
    <mergeCell ref="PDN2:PFF2"/>
    <mergeCell ref="PFG2:PGY2"/>
    <mergeCell ref="OMF2:ONX2"/>
    <mergeCell ref="ONY2:OPQ2"/>
    <mergeCell ref="OPR2:ORJ2"/>
    <mergeCell ref="ORK2:OTC2"/>
    <mergeCell ref="OTD2:OUV2"/>
    <mergeCell ref="OUW2:OWO2"/>
    <mergeCell ref="OBV2:ODN2"/>
    <mergeCell ref="ODO2:OFG2"/>
    <mergeCell ref="OFH2:OGZ2"/>
    <mergeCell ref="OHA2:OIS2"/>
    <mergeCell ref="OIT2:OKL2"/>
    <mergeCell ref="OKM2:OME2"/>
    <mergeCell ref="NRL2:NTD2"/>
    <mergeCell ref="NTE2:NUW2"/>
    <mergeCell ref="NUX2:NWP2"/>
    <mergeCell ref="NWQ2:NYI2"/>
    <mergeCell ref="NYJ2:OAB2"/>
    <mergeCell ref="OAC2:OBU2"/>
    <mergeCell ref="NHB2:NIT2"/>
    <mergeCell ref="NIU2:NKM2"/>
    <mergeCell ref="NKN2:NMF2"/>
    <mergeCell ref="NMG2:NNY2"/>
    <mergeCell ref="NNZ2:NPR2"/>
    <mergeCell ref="NPS2:NRK2"/>
    <mergeCell ref="MWR2:MYJ2"/>
    <mergeCell ref="MYK2:NAC2"/>
    <mergeCell ref="NAD2:NBV2"/>
    <mergeCell ref="NBW2:NDO2"/>
    <mergeCell ref="NDP2:NFH2"/>
    <mergeCell ref="NFI2:NHA2"/>
    <mergeCell ref="MMH2:MNZ2"/>
    <mergeCell ref="MOA2:MPS2"/>
    <mergeCell ref="MPT2:MRL2"/>
    <mergeCell ref="MRM2:MTE2"/>
    <mergeCell ref="MTF2:MUX2"/>
    <mergeCell ref="MUY2:MWQ2"/>
    <mergeCell ref="MBX2:MDP2"/>
    <mergeCell ref="MDQ2:MFI2"/>
    <mergeCell ref="MFJ2:MHB2"/>
    <mergeCell ref="MHC2:MIU2"/>
    <mergeCell ref="MIV2:MKN2"/>
    <mergeCell ref="MKO2:MMG2"/>
    <mergeCell ref="LRN2:LTF2"/>
    <mergeCell ref="LTG2:LUY2"/>
    <mergeCell ref="LUZ2:LWR2"/>
    <mergeCell ref="LWS2:LYK2"/>
    <mergeCell ref="LYL2:MAD2"/>
    <mergeCell ref="MAE2:MBW2"/>
    <mergeCell ref="LHD2:LIV2"/>
    <mergeCell ref="LIW2:LKO2"/>
    <mergeCell ref="LKP2:LMH2"/>
    <mergeCell ref="LMI2:LOA2"/>
    <mergeCell ref="LOB2:LPT2"/>
    <mergeCell ref="LPU2:LRM2"/>
    <mergeCell ref="KWT2:KYL2"/>
    <mergeCell ref="KYM2:LAE2"/>
    <mergeCell ref="LAF2:LBX2"/>
    <mergeCell ref="LBY2:LDQ2"/>
    <mergeCell ref="LDR2:LFJ2"/>
    <mergeCell ref="LFK2:LHC2"/>
    <mergeCell ref="KMJ2:KOB2"/>
    <mergeCell ref="KOC2:KPU2"/>
    <mergeCell ref="KPV2:KRN2"/>
    <mergeCell ref="KRO2:KTG2"/>
    <mergeCell ref="KTH2:KUZ2"/>
    <mergeCell ref="KVA2:KWS2"/>
    <mergeCell ref="KBZ2:KDR2"/>
    <mergeCell ref="KDS2:KFK2"/>
    <mergeCell ref="KFL2:KHD2"/>
    <mergeCell ref="KHE2:KIW2"/>
    <mergeCell ref="KIX2:KKP2"/>
    <mergeCell ref="KKQ2:KMI2"/>
    <mergeCell ref="JRP2:JTH2"/>
    <mergeCell ref="JTI2:JVA2"/>
    <mergeCell ref="JVB2:JWT2"/>
    <mergeCell ref="JWU2:JYM2"/>
    <mergeCell ref="JYN2:KAF2"/>
    <mergeCell ref="KAG2:KBY2"/>
    <mergeCell ref="JHF2:JIX2"/>
    <mergeCell ref="JIY2:JKQ2"/>
    <mergeCell ref="JKR2:JMJ2"/>
    <mergeCell ref="JMK2:JOC2"/>
    <mergeCell ref="JOD2:JPV2"/>
    <mergeCell ref="JPW2:JRO2"/>
    <mergeCell ref="IWV2:IYN2"/>
    <mergeCell ref="IYO2:JAG2"/>
    <mergeCell ref="JAH2:JBZ2"/>
    <mergeCell ref="JCA2:JDS2"/>
    <mergeCell ref="JDT2:JFL2"/>
    <mergeCell ref="JFM2:JHE2"/>
    <mergeCell ref="IML2:IOD2"/>
    <mergeCell ref="IOE2:IPW2"/>
    <mergeCell ref="IPX2:IRP2"/>
    <mergeCell ref="IRQ2:ITI2"/>
    <mergeCell ref="ITJ2:IVB2"/>
    <mergeCell ref="IVC2:IWU2"/>
    <mergeCell ref="ICB2:IDT2"/>
    <mergeCell ref="IDU2:IFM2"/>
    <mergeCell ref="IFN2:IHF2"/>
    <mergeCell ref="IHG2:IIY2"/>
    <mergeCell ref="IIZ2:IKR2"/>
    <mergeCell ref="IKS2:IMK2"/>
    <mergeCell ref="HRR2:HTJ2"/>
    <mergeCell ref="HTK2:HVC2"/>
    <mergeCell ref="HVD2:HWV2"/>
    <mergeCell ref="HWW2:HYO2"/>
    <mergeCell ref="HYP2:IAH2"/>
    <mergeCell ref="IAI2:ICA2"/>
    <mergeCell ref="HHH2:HIZ2"/>
    <mergeCell ref="HJA2:HKS2"/>
    <mergeCell ref="HKT2:HML2"/>
    <mergeCell ref="HMM2:HOE2"/>
    <mergeCell ref="HOF2:HPX2"/>
    <mergeCell ref="HPY2:HRQ2"/>
    <mergeCell ref="GWX2:GYP2"/>
    <mergeCell ref="GYQ2:HAI2"/>
    <mergeCell ref="HAJ2:HCB2"/>
    <mergeCell ref="HCC2:HDU2"/>
    <mergeCell ref="HDV2:HFN2"/>
    <mergeCell ref="HFO2:HHG2"/>
    <mergeCell ref="GMN2:GOF2"/>
    <mergeCell ref="GOG2:GPY2"/>
    <mergeCell ref="GPZ2:GRR2"/>
    <mergeCell ref="GRS2:GTK2"/>
    <mergeCell ref="GTL2:GVD2"/>
    <mergeCell ref="GVE2:GWW2"/>
    <mergeCell ref="GCD2:GDV2"/>
    <mergeCell ref="GDW2:GFO2"/>
    <mergeCell ref="GFP2:GHH2"/>
    <mergeCell ref="GHI2:GJA2"/>
    <mergeCell ref="GJB2:GKT2"/>
    <mergeCell ref="GKU2:GMM2"/>
    <mergeCell ref="FRT2:FTL2"/>
    <mergeCell ref="FTM2:FVE2"/>
    <mergeCell ref="FVF2:FWX2"/>
    <mergeCell ref="FWY2:FYQ2"/>
    <mergeCell ref="FYR2:GAJ2"/>
    <mergeCell ref="GAK2:GCC2"/>
    <mergeCell ref="FHJ2:FJB2"/>
    <mergeCell ref="FJC2:FKU2"/>
    <mergeCell ref="FKV2:FMN2"/>
    <mergeCell ref="FMO2:FOG2"/>
    <mergeCell ref="FOH2:FPZ2"/>
    <mergeCell ref="FQA2:FRS2"/>
    <mergeCell ref="EWZ2:EYR2"/>
    <mergeCell ref="EYS2:FAK2"/>
    <mergeCell ref="FAL2:FCD2"/>
    <mergeCell ref="FCE2:FDW2"/>
    <mergeCell ref="FDX2:FFP2"/>
    <mergeCell ref="FFQ2:FHI2"/>
    <mergeCell ref="EMP2:EOH2"/>
    <mergeCell ref="EOI2:EQA2"/>
    <mergeCell ref="EQB2:ERT2"/>
    <mergeCell ref="ERU2:ETM2"/>
    <mergeCell ref="ETN2:EVF2"/>
    <mergeCell ref="EVG2:EWY2"/>
    <mergeCell ref="ECF2:EDX2"/>
    <mergeCell ref="EDY2:EFQ2"/>
    <mergeCell ref="EFR2:EHJ2"/>
    <mergeCell ref="EHK2:EJC2"/>
    <mergeCell ref="EJD2:EKV2"/>
    <mergeCell ref="EKW2:EMO2"/>
    <mergeCell ref="DRV2:DTN2"/>
    <mergeCell ref="DTO2:DVG2"/>
    <mergeCell ref="DVH2:DWZ2"/>
    <mergeCell ref="DXA2:DYS2"/>
    <mergeCell ref="DYT2:EAL2"/>
    <mergeCell ref="EAM2:ECE2"/>
    <mergeCell ref="DHL2:DJD2"/>
    <mergeCell ref="DJE2:DKW2"/>
    <mergeCell ref="DKX2:DMP2"/>
    <mergeCell ref="DMQ2:DOI2"/>
    <mergeCell ref="DOJ2:DQB2"/>
    <mergeCell ref="DQC2:DRU2"/>
    <mergeCell ref="CXB2:CYT2"/>
    <mergeCell ref="CYU2:DAM2"/>
    <mergeCell ref="DAN2:DCF2"/>
    <mergeCell ref="DCG2:DDY2"/>
    <mergeCell ref="DDZ2:DFR2"/>
    <mergeCell ref="DFS2:DHK2"/>
    <mergeCell ref="CMR2:COJ2"/>
    <mergeCell ref="COK2:CQC2"/>
    <mergeCell ref="CQD2:CRV2"/>
    <mergeCell ref="CRW2:CTO2"/>
    <mergeCell ref="CTP2:CVH2"/>
    <mergeCell ref="CVI2:CXA2"/>
    <mergeCell ref="CCH2:CDZ2"/>
    <mergeCell ref="CEA2:CFS2"/>
    <mergeCell ref="CFT2:CHL2"/>
    <mergeCell ref="CHM2:CJE2"/>
    <mergeCell ref="CJF2:CKX2"/>
    <mergeCell ref="CKY2:CMQ2"/>
    <mergeCell ref="BRX2:BTP2"/>
    <mergeCell ref="BTQ2:BVI2"/>
    <mergeCell ref="BVJ2:BXB2"/>
    <mergeCell ref="BXC2:BYU2"/>
    <mergeCell ref="BYV2:CAN2"/>
    <mergeCell ref="CAO2:CCG2"/>
    <mergeCell ref="BHN2:BJF2"/>
    <mergeCell ref="BJG2:BKY2"/>
    <mergeCell ref="BKZ2:BMR2"/>
    <mergeCell ref="BMS2:BOK2"/>
    <mergeCell ref="BOL2:BQD2"/>
    <mergeCell ref="BQE2:BRW2"/>
    <mergeCell ref="AXD2:AYV2"/>
    <mergeCell ref="AYW2:BAO2"/>
    <mergeCell ref="BAP2:BCH2"/>
    <mergeCell ref="BCI2:BEA2"/>
    <mergeCell ref="BEB2:BFT2"/>
    <mergeCell ref="BFU2:BHM2"/>
    <mergeCell ref="AQF2:ARX2"/>
    <mergeCell ref="ARY2:ATQ2"/>
    <mergeCell ref="ATR2:AVJ2"/>
    <mergeCell ref="AVK2:AXC2"/>
    <mergeCell ref="ACJ2:AEB2"/>
    <mergeCell ref="AEC2:AFU2"/>
    <mergeCell ref="AFV2:AHN2"/>
    <mergeCell ref="AHO2:AJG2"/>
    <mergeCell ref="AJH2:AKZ2"/>
    <mergeCell ref="ALA2:AMS2"/>
    <mergeCell ref="AAQ2:ACI2"/>
    <mergeCell ref="HP2:JH2"/>
    <mergeCell ref="JI2:LA2"/>
    <mergeCell ref="LB2:MT2"/>
    <mergeCell ref="MU2:OM2"/>
    <mergeCell ref="ON2:QF2"/>
    <mergeCell ref="QG2:RY2"/>
    <mergeCell ref="AMT2:AOL2"/>
    <mergeCell ref="AOM2:AQE2"/>
    <mergeCell ref="AR2:CJ2"/>
    <mergeCell ref="CK2:EC2"/>
    <mergeCell ref="ED2:FV2"/>
    <mergeCell ref="FW2:HO2"/>
    <mergeCell ref="RZ2:TR2"/>
    <mergeCell ref="TS2:VK2"/>
    <mergeCell ref="VL2:XD2"/>
    <mergeCell ref="XE2:YW2"/>
    <mergeCell ref="YX2:AA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ES25"/>
  <sheetViews>
    <sheetView showGridLines="0" tabSelected="1" topLeftCell="A4" zoomScale="80" zoomScaleNormal="80" workbookViewId="0">
      <pane xSplit="6" ySplit="7" topLeftCell="G11" activePane="bottomRight" state="frozen"/>
      <selection activeCell="A4" sqref="A4"/>
      <selection pane="topRight" activeCell="G4" sqref="G4"/>
      <selection pane="bottomLeft" activeCell="A11" sqref="A11"/>
      <selection pane="bottomRight" activeCell="M29" sqref="M29"/>
    </sheetView>
  </sheetViews>
  <sheetFormatPr baseColWidth="10" defaultRowHeight="15" x14ac:dyDescent="0.25"/>
  <cols>
    <col min="1" max="1" width="10.28515625" bestFit="1" customWidth="1"/>
    <col min="2" max="2" width="8.5703125" bestFit="1" customWidth="1"/>
    <col min="3" max="3" width="13.7109375" customWidth="1"/>
    <col min="4" max="4" width="12.85546875" customWidth="1"/>
    <col min="5" max="5" width="21.7109375" bestFit="1" customWidth="1"/>
    <col min="6" max="6" width="15.5703125" customWidth="1"/>
    <col min="7" max="7" width="15.85546875" bestFit="1" customWidth="1"/>
    <col min="8" max="8" width="30.85546875" bestFit="1" customWidth="1"/>
    <col min="9" max="9" width="7.140625" customWidth="1"/>
    <col min="10" max="10" width="12.28515625" bestFit="1" customWidth="1"/>
    <col min="11" max="11" width="17.5703125" bestFit="1" customWidth="1"/>
    <col min="12" max="12" width="17.28515625" customWidth="1"/>
    <col min="13" max="13" width="19.28515625" customWidth="1"/>
    <col min="14" max="14" width="17.42578125" customWidth="1"/>
    <col min="15" max="15" width="12.140625" customWidth="1"/>
    <col min="16" max="16" width="12" bestFit="1" customWidth="1"/>
    <col min="17" max="17" width="9.42578125" customWidth="1"/>
    <col min="18" max="18" width="12.5703125" bestFit="1" customWidth="1"/>
    <col min="19" max="19" width="17.85546875" style="7" bestFit="1" customWidth="1"/>
    <col min="20" max="20" width="16.140625" style="8" customWidth="1"/>
    <col min="21" max="21" width="16.7109375" style="8" customWidth="1"/>
    <col min="22" max="22" width="17.28515625" style="8" customWidth="1"/>
    <col min="23" max="23" width="14.140625" style="8" bestFit="1" customWidth="1"/>
    <col min="24" max="24" width="15.140625" style="8" bestFit="1" customWidth="1"/>
    <col min="25" max="25" width="17.42578125" style="8" customWidth="1"/>
    <col min="26" max="26" width="14.140625" style="8" bestFit="1" customWidth="1"/>
    <col min="27" max="27" width="15.140625" style="8" bestFit="1" customWidth="1"/>
    <col min="28" max="28" width="14.140625" style="8" customWidth="1"/>
    <col min="29" max="29" width="18.28515625" style="8" customWidth="1"/>
    <col min="30" max="30" width="13.42578125" style="8" customWidth="1"/>
    <col min="31" max="31" width="16.28515625" style="8" customWidth="1"/>
    <col min="32" max="32" width="19.140625" style="8" customWidth="1"/>
    <col min="33" max="33" width="20.85546875" style="8" customWidth="1"/>
    <col min="34" max="34" width="19.85546875" style="8" customWidth="1"/>
    <col min="35" max="35" width="17.7109375" style="8" customWidth="1"/>
    <col min="36" max="36" width="19.28515625" style="9" customWidth="1"/>
  </cols>
  <sheetData>
    <row r="1" spans="1:16373" s="13" customFormat="1" ht="15.75" x14ac:dyDescent="0.2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16373" s="13" customFormat="1" ht="15.75" x14ac:dyDescent="0.2">
      <c r="A2" s="36" t="s">
        <v>116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</row>
    <row r="3" spans="1:16373" s="13" customFormat="1" ht="20.25" customHeight="1" x14ac:dyDescent="0.2">
      <c r="A3" s="37" t="s">
        <v>127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16373" s="13" customFormat="1" ht="15.75" x14ac:dyDescent="0.2">
      <c r="A4" s="36" t="s">
        <v>117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16373" s="13" customFormat="1" ht="15.75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16373" s="13" customFormat="1" ht="15.75" x14ac:dyDescent="0.2">
      <c r="A6" s="37" t="s">
        <v>135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16373" s="13" customFormat="1" ht="16.5" thickBot="1" x14ac:dyDescent="0.25">
      <c r="A7" s="17"/>
      <c r="B7" s="17"/>
      <c r="C7" s="17"/>
      <c r="D7" s="17"/>
      <c r="E7" s="17"/>
      <c r="F7" s="17"/>
      <c r="G7" s="17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7"/>
      <c r="U7" s="17"/>
      <c r="V7" s="17"/>
      <c r="W7" s="17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20"/>
      <c r="AI7" s="17"/>
      <c r="AJ7" s="17"/>
    </row>
    <row r="8" spans="1:16373" ht="29.45" customHeight="1" thickBot="1" x14ac:dyDescent="0.3">
      <c r="T8" s="42" t="s">
        <v>114</v>
      </c>
      <c r="U8" s="43"/>
      <c r="V8" s="43"/>
      <c r="W8" s="43"/>
      <c r="X8" s="43"/>
      <c r="Y8" s="43"/>
      <c r="Z8" s="43"/>
      <c r="AA8" s="43"/>
      <c r="AB8" s="43"/>
      <c r="AC8" s="44"/>
      <c r="AD8" s="45" t="s">
        <v>120</v>
      </c>
      <c r="AE8" s="46"/>
      <c r="AF8" s="47"/>
      <c r="AG8" s="38" t="s">
        <v>130</v>
      </c>
      <c r="AH8" s="38" t="s">
        <v>131</v>
      </c>
      <c r="AI8" s="40" t="s">
        <v>39</v>
      </c>
      <c r="AJ8" s="40" t="s">
        <v>40</v>
      </c>
      <c r="AK8" s="40" t="s">
        <v>41</v>
      </c>
    </row>
    <row r="9" spans="1:16373" s="27" customFormat="1" ht="75.75" thickBot="1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2" t="s">
        <v>14</v>
      </c>
      <c r="P9" s="2" t="s">
        <v>15</v>
      </c>
      <c r="Q9" s="2" t="s">
        <v>16</v>
      </c>
      <c r="R9" s="2" t="s">
        <v>17</v>
      </c>
      <c r="S9" s="3" t="s">
        <v>18</v>
      </c>
      <c r="T9" s="12" t="s">
        <v>29</v>
      </c>
      <c r="U9" s="12" t="s">
        <v>30</v>
      </c>
      <c r="V9" s="12" t="s">
        <v>31</v>
      </c>
      <c r="W9" s="12" t="s">
        <v>32</v>
      </c>
      <c r="X9" s="12" t="s">
        <v>33</v>
      </c>
      <c r="Y9" s="12" t="s">
        <v>34</v>
      </c>
      <c r="Z9" s="12" t="s">
        <v>35</v>
      </c>
      <c r="AA9" s="12" t="s">
        <v>36</v>
      </c>
      <c r="AB9" s="12" t="s">
        <v>37</v>
      </c>
      <c r="AC9" s="11" t="s">
        <v>128</v>
      </c>
      <c r="AD9" s="12" t="s">
        <v>38</v>
      </c>
      <c r="AE9" s="11" t="s">
        <v>136</v>
      </c>
      <c r="AF9" s="16" t="s">
        <v>119</v>
      </c>
      <c r="AG9" s="39"/>
      <c r="AH9" s="39"/>
      <c r="AI9" s="41"/>
      <c r="AJ9" s="41"/>
      <c r="AK9" s="41"/>
    </row>
    <row r="10" spans="1:16373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 t="s">
        <v>129</v>
      </c>
      <c r="AD10" s="10">
        <v>30</v>
      </c>
      <c r="AE10" s="10">
        <v>31</v>
      </c>
      <c r="AF10" s="10">
        <v>32</v>
      </c>
      <c r="AG10" s="10" t="s">
        <v>132</v>
      </c>
      <c r="AH10" s="10" t="s">
        <v>133</v>
      </c>
      <c r="AI10" s="10">
        <v>35</v>
      </c>
      <c r="AJ10" s="10" t="s">
        <v>134</v>
      </c>
      <c r="AK10" s="10">
        <v>37</v>
      </c>
    </row>
    <row r="11" spans="1:16373" hidden="1" x14ac:dyDescent="0.25">
      <c r="A11" t="s">
        <v>42</v>
      </c>
      <c r="B11" t="s">
        <v>43</v>
      </c>
      <c r="C11" t="s">
        <v>44</v>
      </c>
      <c r="D11" t="s">
        <v>67</v>
      </c>
      <c r="E11" t="s">
        <v>67</v>
      </c>
      <c r="F11">
        <v>44591</v>
      </c>
      <c r="G11" t="s">
        <v>62</v>
      </c>
      <c r="H11" t="s">
        <v>69</v>
      </c>
      <c r="I11" t="s">
        <v>70</v>
      </c>
      <c r="J11" t="s">
        <v>71</v>
      </c>
      <c r="K11" t="s">
        <v>72</v>
      </c>
      <c r="L11" t="s">
        <v>73</v>
      </c>
      <c r="M11" t="s">
        <v>52</v>
      </c>
      <c r="N11" t="s">
        <v>65</v>
      </c>
      <c r="O11" s="6">
        <v>43189</v>
      </c>
      <c r="P11" s="6">
        <v>43278</v>
      </c>
      <c r="Q11">
        <v>3</v>
      </c>
      <c r="R11" t="s">
        <v>112</v>
      </c>
      <c r="S11" s="7">
        <v>43295.551342592589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3">
        <v>0</v>
      </c>
      <c r="AC11" s="23">
        <f>SUM(T11:AB11)</f>
        <v>0</v>
      </c>
      <c r="AD11" s="23">
        <v>0</v>
      </c>
      <c r="AE11" s="23">
        <v>0</v>
      </c>
      <c r="AF11" s="23">
        <v>0</v>
      </c>
      <c r="AG11" s="23">
        <f>AD11+AE11+AF11</f>
        <v>0</v>
      </c>
      <c r="AH11" s="23">
        <f>AC11+AG11</f>
        <v>0</v>
      </c>
      <c r="AI11" s="23">
        <v>2864222</v>
      </c>
      <c r="AJ11" s="23">
        <f t="shared" ref="AJ11:AJ24" si="0">AH11-AI11</f>
        <v>-2864222</v>
      </c>
      <c r="AK11" s="25">
        <f>AH11/AI11</f>
        <v>0</v>
      </c>
      <c r="AL11" s="29"/>
      <c r="AM11" s="30"/>
    </row>
    <row r="12" spans="1:16373" x14ac:dyDescent="0.25">
      <c r="A12" t="s">
        <v>42</v>
      </c>
      <c r="B12" t="s">
        <v>43</v>
      </c>
      <c r="C12" t="s">
        <v>44</v>
      </c>
      <c r="D12" t="s">
        <v>67</v>
      </c>
      <c r="E12" t="s">
        <v>67</v>
      </c>
      <c r="F12">
        <v>44619</v>
      </c>
      <c r="G12" t="s">
        <v>62</v>
      </c>
      <c r="H12" t="s">
        <v>69</v>
      </c>
      <c r="I12" t="s">
        <v>70</v>
      </c>
      <c r="J12" t="s">
        <v>71</v>
      </c>
      <c r="K12" t="s">
        <v>74</v>
      </c>
      <c r="L12" t="s">
        <v>75</v>
      </c>
      <c r="M12" t="s">
        <v>76</v>
      </c>
      <c r="N12" t="s">
        <v>77</v>
      </c>
      <c r="O12" s="6">
        <v>43189</v>
      </c>
      <c r="P12" s="6">
        <v>43278</v>
      </c>
      <c r="Q12">
        <v>3</v>
      </c>
      <c r="R12" t="s">
        <v>112</v>
      </c>
      <c r="S12" s="7">
        <v>43297.7346875</v>
      </c>
      <c r="T12" s="8">
        <v>273278.28000000003</v>
      </c>
      <c r="U12" s="8">
        <v>254889.49000000002</v>
      </c>
      <c r="V12" s="8">
        <v>268941.74</v>
      </c>
      <c r="W12" s="8">
        <v>0</v>
      </c>
      <c r="X12" s="8">
        <v>464032.64</v>
      </c>
      <c r="Y12" s="8">
        <v>191697.54</v>
      </c>
      <c r="Z12" s="8">
        <v>38700</v>
      </c>
      <c r="AA12" s="8">
        <v>1271096.18</v>
      </c>
      <c r="AB12" s="8">
        <v>4680.6000000000004</v>
      </c>
      <c r="AC12" s="28">
        <f t="shared" ref="AC12:AC24" si="1">SUM(T12:AB12)</f>
        <v>2767316.47</v>
      </c>
      <c r="AD12" s="8">
        <v>0</v>
      </c>
      <c r="AE12" s="28">
        <v>0</v>
      </c>
      <c r="AF12" s="8">
        <v>0</v>
      </c>
      <c r="AG12" s="23">
        <f t="shared" ref="AG12:AG24" si="2">AD12+AE12+AF12</f>
        <v>0</v>
      </c>
      <c r="AH12" s="8">
        <f t="shared" ref="AH12:AH24" si="3">AC12+AG12</f>
        <v>2767316.47</v>
      </c>
      <c r="AI12" s="8">
        <v>2864222</v>
      </c>
      <c r="AJ12" s="35">
        <f t="shared" si="0"/>
        <v>-96905.529999999795</v>
      </c>
      <c r="AK12" s="25">
        <f t="shared" ref="AK12:AK24" si="4">AH12/AI12</f>
        <v>0.966166892789735</v>
      </c>
    </row>
    <row r="13" spans="1:16373" hidden="1" x14ac:dyDescent="0.25">
      <c r="A13" t="s">
        <v>42</v>
      </c>
      <c r="B13" t="s">
        <v>43</v>
      </c>
      <c r="C13" t="s">
        <v>44</v>
      </c>
      <c r="D13" t="s">
        <v>78</v>
      </c>
      <c r="E13" t="s">
        <v>78</v>
      </c>
      <c r="F13">
        <v>44593</v>
      </c>
      <c r="G13" t="s">
        <v>62</v>
      </c>
      <c r="H13" t="s">
        <v>69</v>
      </c>
      <c r="I13" t="s">
        <v>70</v>
      </c>
      <c r="J13" t="s">
        <v>71</v>
      </c>
      <c r="K13" t="s">
        <v>79</v>
      </c>
      <c r="L13" t="s">
        <v>80</v>
      </c>
      <c r="M13" t="s">
        <v>63</v>
      </c>
      <c r="N13" t="s">
        <v>64</v>
      </c>
      <c r="O13" s="6">
        <v>43189</v>
      </c>
      <c r="P13" s="6">
        <v>43278</v>
      </c>
      <c r="Q13">
        <v>3</v>
      </c>
      <c r="R13" t="s">
        <v>112</v>
      </c>
      <c r="S13" s="7">
        <v>43296.547534722224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f t="shared" si="1"/>
        <v>0</v>
      </c>
      <c r="AD13" s="8">
        <v>0</v>
      </c>
      <c r="AE13" s="23">
        <v>23727.27</v>
      </c>
      <c r="AF13" s="8">
        <v>0</v>
      </c>
      <c r="AG13" s="23">
        <f t="shared" si="2"/>
        <v>23727.27</v>
      </c>
      <c r="AH13" s="8">
        <f t="shared" si="3"/>
        <v>23727.27</v>
      </c>
      <c r="AI13" s="8">
        <v>18617443</v>
      </c>
      <c r="AJ13" s="8">
        <f t="shared" si="0"/>
        <v>-18593715.73</v>
      </c>
      <c r="AK13" s="25">
        <f t="shared" si="4"/>
        <v>1.2744644901021048E-3</v>
      </c>
    </row>
    <row r="14" spans="1:16373" hidden="1" x14ac:dyDescent="0.25">
      <c r="A14" t="s">
        <v>42</v>
      </c>
      <c r="B14" t="s">
        <v>43</v>
      </c>
      <c r="C14" t="s">
        <v>44</v>
      </c>
      <c r="D14" t="s">
        <v>78</v>
      </c>
      <c r="E14" t="s">
        <v>78</v>
      </c>
      <c r="F14">
        <v>45153</v>
      </c>
      <c r="G14" t="s">
        <v>62</v>
      </c>
      <c r="H14" t="s">
        <v>69</v>
      </c>
      <c r="I14" t="s">
        <v>70</v>
      </c>
      <c r="J14" t="s">
        <v>71</v>
      </c>
      <c r="K14" t="s">
        <v>81</v>
      </c>
      <c r="L14" t="s">
        <v>82</v>
      </c>
      <c r="M14" t="s">
        <v>66</v>
      </c>
      <c r="N14" t="s">
        <v>83</v>
      </c>
      <c r="O14" s="6">
        <v>43189</v>
      </c>
      <c r="P14" s="6">
        <v>43278</v>
      </c>
      <c r="Q14">
        <v>3</v>
      </c>
      <c r="R14" t="s">
        <v>112</v>
      </c>
      <c r="S14" s="7">
        <v>43294.748668981483</v>
      </c>
      <c r="T14" s="8">
        <v>787025.41</v>
      </c>
      <c r="U14" s="8">
        <v>791195.17</v>
      </c>
      <c r="V14" s="8">
        <v>2939440.18</v>
      </c>
      <c r="W14" s="8">
        <v>0</v>
      </c>
      <c r="X14" s="8">
        <v>0</v>
      </c>
      <c r="Y14" s="8">
        <v>0</v>
      </c>
      <c r="Z14" s="8">
        <v>0</v>
      </c>
      <c r="AA14" s="8">
        <v>490095.51</v>
      </c>
      <c r="AB14" s="8">
        <v>1218</v>
      </c>
      <c r="AC14" s="8">
        <f t="shared" si="1"/>
        <v>5008974.2699999996</v>
      </c>
      <c r="AD14" s="8">
        <v>0</v>
      </c>
      <c r="AE14" s="23">
        <v>0</v>
      </c>
      <c r="AF14" s="8">
        <v>0</v>
      </c>
      <c r="AG14" s="23">
        <f t="shared" si="2"/>
        <v>0</v>
      </c>
      <c r="AH14" s="8">
        <f t="shared" si="3"/>
        <v>5008974.2699999996</v>
      </c>
      <c r="AI14" s="8">
        <v>18617443</v>
      </c>
      <c r="AJ14" s="8">
        <f t="shared" si="0"/>
        <v>-13608468.73</v>
      </c>
      <c r="AK14" s="25">
        <f t="shared" si="4"/>
        <v>0.26904738045928217</v>
      </c>
    </row>
    <row r="15" spans="1:16373" hidden="1" x14ac:dyDescent="0.25">
      <c r="A15" t="s">
        <v>42</v>
      </c>
      <c r="B15" t="s">
        <v>43</v>
      </c>
      <c r="C15" t="s">
        <v>44</v>
      </c>
      <c r="D15" t="s">
        <v>54</v>
      </c>
      <c r="E15" t="s">
        <v>54</v>
      </c>
      <c r="F15">
        <v>44622</v>
      </c>
      <c r="G15" t="s">
        <v>62</v>
      </c>
      <c r="H15" t="s">
        <v>69</v>
      </c>
      <c r="I15" t="s">
        <v>70</v>
      </c>
      <c r="J15" t="s">
        <v>71</v>
      </c>
      <c r="K15" t="s">
        <v>85</v>
      </c>
      <c r="L15" t="s">
        <v>86</v>
      </c>
      <c r="M15" t="s">
        <v>48</v>
      </c>
      <c r="N15" t="s">
        <v>87</v>
      </c>
      <c r="O15" s="6">
        <v>43189</v>
      </c>
      <c r="P15" s="6">
        <v>43278</v>
      </c>
      <c r="Q15">
        <v>3</v>
      </c>
      <c r="R15" t="s">
        <v>112</v>
      </c>
      <c r="S15" s="7">
        <v>43294.579050925924</v>
      </c>
      <c r="T15" s="8">
        <v>35621.86</v>
      </c>
      <c r="U15" s="8">
        <v>3789.72</v>
      </c>
      <c r="V15" s="8">
        <v>11310</v>
      </c>
      <c r="W15" s="8">
        <v>0</v>
      </c>
      <c r="X15" s="8">
        <v>0</v>
      </c>
      <c r="Y15" s="8">
        <v>0</v>
      </c>
      <c r="Z15" s="8">
        <v>1450</v>
      </c>
      <c r="AA15" s="8">
        <v>0</v>
      </c>
      <c r="AB15" s="8">
        <v>0</v>
      </c>
      <c r="AC15" s="8">
        <f t="shared" si="1"/>
        <v>52171.58</v>
      </c>
      <c r="AD15" s="8">
        <v>0</v>
      </c>
      <c r="AE15" s="23">
        <v>0</v>
      </c>
      <c r="AF15" s="8">
        <v>0</v>
      </c>
      <c r="AG15" s="23">
        <f t="shared" si="2"/>
        <v>0</v>
      </c>
      <c r="AH15" s="8">
        <f t="shared" si="3"/>
        <v>52171.58</v>
      </c>
      <c r="AI15" s="8">
        <v>12888999</v>
      </c>
      <c r="AJ15" s="8">
        <f t="shared" si="0"/>
        <v>-12836827.42</v>
      </c>
      <c r="AK15" s="25">
        <f t="shared" si="4"/>
        <v>4.0477604195640017E-3</v>
      </c>
    </row>
    <row r="16" spans="1:16373" hidden="1" x14ac:dyDescent="0.25">
      <c r="A16" t="s">
        <v>42</v>
      </c>
      <c r="B16" t="s">
        <v>43</v>
      </c>
      <c r="C16" t="s">
        <v>44</v>
      </c>
      <c r="D16" t="s">
        <v>54</v>
      </c>
      <c r="E16" t="s">
        <v>54</v>
      </c>
      <c r="F16">
        <v>44623</v>
      </c>
      <c r="G16" t="s">
        <v>62</v>
      </c>
      <c r="H16" t="s">
        <v>69</v>
      </c>
      <c r="I16" t="s">
        <v>70</v>
      </c>
      <c r="J16" t="s">
        <v>71</v>
      </c>
      <c r="K16" t="s">
        <v>88</v>
      </c>
      <c r="L16" t="s">
        <v>89</v>
      </c>
      <c r="M16" t="s">
        <v>59</v>
      </c>
      <c r="N16" t="s">
        <v>90</v>
      </c>
      <c r="O16" s="6">
        <v>43189</v>
      </c>
      <c r="P16" s="6">
        <v>43278</v>
      </c>
      <c r="Q16">
        <v>3</v>
      </c>
      <c r="R16" t="s">
        <v>112</v>
      </c>
      <c r="S16" s="7">
        <v>43296.012337962966</v>
      </c>
      <c r="T16" s="8">
        <v>1397964.6099999999</v>
      </c>
      <c r="U16" s="8">
        <v>1997503.8800000001</v>
      </c>
      <c r="V16" s="8">
        <v>302273.32999999996</v>
      </c>
      <c r="W16" s="8">
        <v>0</v>
      </c>
      <c r="X16" s="8">
        <v>0</v>
      </c>
      <c r="Y16" s="8">
        <v>0</v>
      </c>
      <c r="Z16" s="8">
        <v>1450</v>
      </c>
      <c r="AA16" s="8">
        <v>0</v>
      </c>
      <c r="AB16" s="8">
        <v>330.6</v>
      </c>
      <c r="AC16" s="8">
        <f t="shared" si="1"/>
        <v>3699522.4200000004</v>
      </c>
      <c r="AD16" s="8">
        <v>0</v>
      </c>
      <c r="AE16" s="23">
        <v>0</v>
      </c>
      <c r="AF16" s="8">
        <v>0</v>
      </c>
      <c r="AG16" s="23">
        <f t="shared" si="2"/>
        <v>0</v>
      </c>
      <c r="AH16" s="8">
        <f t="shared" si="3"/>
        <v>3699522.4200000004</v>
      </c>
      <c r="AI16" s="8">
        <v>12888999</v>
      </c>
      <c r="AJ16" s="8">
        <f t="shared" si="0"/>
        <v>-9189476.5800000001</v>
      </c>
      <c r="AK16" s="25">
        <f t="shared" si="4"/>
        <v>0.2870294597741842</v>
      </c>
    </row>
    <row r="17" spans="1:37" hidden="1" x14ac:dyDescent="0.25">
      <c r="A17" t="s">
        <v>42</v>
      </c>
      <c r="B17" t="s">
        <v>43</v>
      </c>
      <c r="C17" t="s">
        <v>44</v>
      </c>
      <c r="D17" t="s">
        <v>91</v>
      </c>
      <c r="E17" t="s">
        <v>91</v>
      </c>
      <c r="F17">
        <v>44594</v>
      </c>
      <c r="G17" t="s">
        <v>62</v>
      </c>
      <c r="H17" t="s">
        <v>69</v>
      </c>
      <c r="I17" t="s">
        <v>70</v>
      </c>
      <c r="J17" t="s">
        <v>71</v>
      </c>
      <c r="K17" t="s">
        <v>92</v>
      </c>
      <c r="L17" t="s">
        <v>93</v>
      </c>
      <c r="M17" t="s">
        <v>94</v>
      </c>
      <c r="N17" t="s">
        <v>56</v>
      </c>
      <c r="O17" s="6">
        <v>43189</v>
      </c>
      <c r="P17" s="6">
        <v>43278</v>
      </c>
      <c r="Q17">
        <v>3</v>
      </c>
      <c r="R17" t="s">
        <v>112</v>
      </c>
      <c r="S17" s="7">
        <v>43294.702685185184</v>
      </c>
      <c r="T17" s="8">
        <v>1737119.15</v>
      </c>
      <c r="U17" s="8">
        <v>113801.8</v>
      </c>
      <c r="V17" s="8">
        <v>3232400.71</v>
      </c>
      <c r="W17" s="8">
        <v>0</v>
      </c>
      <c r="X17" s="8">
        <v>115639.48000000001</v>
      </c>
      <c r="Y17" s="8">
        <v>5725</v>
      </c>
      <c r="Z17" s="8">
        <v>0</v>
      </c>
      <c r="AA17" s="8">
        <v>0</v>
      </c>
      <c r="AB17" s="8">
        <v>2758.29</v>
      </c>
      <c r="AC17" s="8">
        <f t="shared" si="1"/>
        <v>5207444.4300000006</v>
      </c>
      <c r="AD17" s="8">
        <v>-6550.59</v>
      </c>
      <c r="AE17" s="23">
        <v>161707.58000000019</v>
      </c>
      <c r="AF17" s="8">
        <v>0</v>
      </c>
      <c r="AG17" s="23">
        <f t="shared" si="2"/>
        <v>155156.99000000019</v>
      </c>
      <c r="AH17" s="8">
        <f t="shared" si="3"/>
        <v>5362601.4200000009</v>
      </c>
      <c r="AI17" s="8">
        <v>28642220</v>
      </c>
      <c r="AJ17" s="8">
        <f t="shared" si="0"/>
        <v>-23279618.579999998</v>
      </c>
      <c r="AK17" s="25">
        <f t="shared" si="4"/>
        <v>0.18722715697316761</v>
      </c>
    </row>
    <row r="18" spans="1:37" hidden="1" x14ac:dyDescent="0.25">
      <c r="A18" t="s">
        <v>42</v>
      </c>
      <c r="B18" t="s">
        <v>43</v>
      </c>
      <c r="C18" t="s">
        <v>44</v>
      </c>
      <c r="D18" t="s">
        <v>91</v>
      </c>
      <c r="E18" t="s">
        <v>91</v>
      </c>
      <c r="F18">
        <v>44595</v>
      </c>
      <c r="G18" t="s">
        <v>62</v>
      </c>
      <c r="H18" t="s">
        <v>69</v>
      </c>
      <c r="I18" t="s">
        <v>70</v>
      </c>
      <c r="J18" t="s">
        <v>71</v>
      </c>
      <c r="K18" t="s">
        <v>95</v>
      </c>
      <c r="L18" t="s">
        <v>96</v>
      </c>
      <c r="M18" t="s">
        <v>60</v>
      </c>
      <c r="N18" t="s">
        <v>84</v>
      </c>
      <c r="O18" s="6">
        <v>43189</v>
      </c>
      <c r="P18" s="6">
        <v>43278</v>
      </c>
      <c r="Q18">
        <v>3</v>
      </c>
      <c r="R18" t="s">
        <v>112</v>
      </c>
      <c r="S18" s="7">
        <v>43294.917048611111</v>
      </c>
      <c r="T18" s="8">
        <v>212956.1</v>
      </c>
      <c r="U18" s="8">
        <v>0</v>
      </c>
      <c r="V18" s="8">
        <v>53109.459999999992</v>
      </c>
      <c r="W18" s="8">
        <v>0</v>
      </c>
      <c r="X18" s="8">
        <v>103389.41</v>
      </c>
      <c r="Y18" s="8">
        <v>0</v>
      </c>
      <c r="Z18" s="8">
        <v>0</v>
      </c>
      <c r="AA18" s="8">
        <v>0</v>
      </c>
      <c r="AB18" s="8">
        <v>1040</v>
      </c>
      <c r="AC18" s="8">
        <f t="shared" si="1"/>
        <v>370494.97</v>
      </c>
      <c r="AD18" s="8">
        <v>-6550.59</v>
      </c>
      <c r="AE18" s="23">
        <v>0</v>
      </c>
      <c r="AF18" s="8">
        <v>0</v>
      </c>
      <c r="AG18" s="23">
        <f t="shared" si="2"/>
        <v>-6550.59</v>
      </c>
      <c r="AH18" s="8">
        <f t="shared" si="3"/>
        <v>363944.37999999995</v>
      </c>
      <c r="AI18" s="8">
        <v>28642220</v>
      </c>
      <c r="AJ18" s="8">
        <f t="shared" si="0"/>
        <v>-28278275.620000001</v>
      </c>
      <c r="AK18" s="25">
        <f t="shared" si="4"/>
        <v>1.2706570230938801E-2</v>
      </c>
    </row>
    <row r="19" spans="1:37" hidden="1" x14ac:dyDescent="0.25">
      <c r="A19" t="s">
        <v>42</v>
      </c>
      <c r="B19" t="s">
        <v>43</v>
      </c>
      <c r="C19" t="s">
        <v>44</v>
      </c>
      <c r="D19" t="s">
        <v>97</v>
      </c>
      <c r="E19" t="s">
        <v>97</v>
      </c>
      <c r="F19">
        <v>44596</v>
      </c>
      <c r="G19" t="s">
        <v>62</v>
      </c>
      <c r="H19" t="s">
        <v>69</v>
      </c>
      <c r="I19" t="s">
        <v>70</v>
      </c>
      <c r="J19" t="s">
        <v>71</v>
      </c>
      <c r="K19" t="s">
        <v>98</v>
      </c>
      <c r="L19" t="s">
        <v>99</v>
      </c>
      <c r="M19" t="s">
        <v>57</v>
      </c>
      <c r="N19" t="s">
        <v>100</v>
      </c>
      <c r="O19" s="6">
        <v>43189</v>
      </c>
      <c r="P19" s="6">
        <v>43278</v>
      </c>
      <c r="Q19">
        <v>3</v>
      </c>
      <c r="R19" t="s">
        <v>112</v>
      </c>
      <c r="S19" s="7">
        <v>43297.932766203703</v>
      </c>
      <c r="T19" s="8">
        <v>11996.72</v>
      </c>
      <c r="U19" s="8">
        <v>0</v>
      </c>
      <c r="V19" s="8">
        <v>37036.9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f t="shared" si="1"/>
        <v>49033.62</v>
      </c>
      <c r="AD19" s="8">
        <v>0</v>
      </c>
      <c r="AE19" s="23">
        <v>0</v>
      </c>
      <c r="AF19" s="8">
        <v>0</v>
      </c>
      <c r="AG19" s="23">
        <f t="shared" si="2"/>
        <v>0</v>
      </c>
      <c r="AH19" s="8">
        <f t="shared" si="3"/>
        <v>49033.62</v>
      </c>
      <c r="AI19" s="8">
        <v>17185332</v>
      </c>
      <c r="AJ19" s="8">
        <f t="shared" si="0"/>
        <v>-17136298.379999999</v>
      </c>
      <c r="AK19" s="25">
        <f t="shared" si="4"/>
        <v>2.8532250642582875E-3</v>
      </c>
    </row>
    <row r="20" spans="1:37" hidden="1" x14ac:dyDescent="0.25">
      <c r="A20" t="s">
        <v>42</v>
      </c>
      <c r="B20" t="s">
        <v>43</v>
      </c>
      <c r="C20" t="s">
        <v>44</v>
      </c>
      <c r="D20" t="s">
        <v>97</v>
      </c>
      <c r="E20" t="s">
        <v>97</v>
      </c>
      <c r="F20">
        <v>44637</v>
      </c>
      <c r="G20" t="s">
        <v>62</v>
      </c>
      <c r="H20" t="s">
        <v>69</v>
      </c>
      <c r="I20" t="s">
        <v>70</v>
      </c>
      <c r="J20" t="s">
        <v>71</v>
      </c>
      <c r="K20" t="s">
        <v>101</v>
      </c>
      <c r="L20" t="s">
        <v>61</v>
      </c>
      <c r="M20" t="s">
        <v>46</v>
      </c>
      <c r="N20" t="s">
        <v>51</v>
      </c>
      <c r="O20" s="6">
        <v>43189</v>
      </c>
      <c r="P20" s="6">
        <v>43278</v>
      </c>
      <c r="Q20">
        <v>3</v>
      </c>
      <c r="R20" t="s">
        <v>112</v>
      </c>
      <c r="S20" s="7">
        <v>43296.75341435185</v>
      </c>
      <c r="T20" s="8">
        <v>1569240.3900000001</v>
      </c>
      <c r="U20" s="8">
        <v>990071.04</v>
      </c>
      <c r="V20" s="8">
        <v>267726.43</v>
      </c>
      <c r="W20" s="8">
        <v>350001</v>
      </c>
      <c r="X20" s="8">
        <v>359916.68</v>
      </c>
      <c r="Y20" s="8">
        <v>116000</v>
      </c>
      <c r="Z20" s="8">
        <v>0</v>
      </c>
      <c r="AA20" s="8">
        <v>349427.73</v>
      </c>
      <c r="AB20" s="8">
        <v>2598.4</v>
      </c>
      <c r="AC20" s="8">
        <f t="shared" si="1"/>
        <v>4004981.6700000004</v>
      </c>
      <c r="AD20" s="8">
        <v>0</v>
      </c>
      <c r="AE20" s="23">
        <v>22275.165000000001</v>
      </c>
      <c r="AF20" s="8">
        <v>0</v>
      </c>
      <c r="AG20" s="23">
        <v>22275.17</v>
      </c>
      <c r="AH20" s="8">
        <f t="shared" si="3"/>
        <v>4027256.8400000003</v>
      </c>
      <c r="AI20" s="8">
        <v>17185332</v>
      </c>
      <c r="AJ20" s="8">
        <f t="shared" si="0"/>
        <v>-13158075.16</v>
      </c>
      <c r="AK20" s="25">
        <f t="shared" si="4"/>
        <v>0.23434268479654627</v>
      </c>
    </row>
    <row r="21" spans="1:37" hidden="1" x14ac:dyDescent="0.25">
      <c r="A21" t="s">
        <v>42</v>
      </c>
      <c r="B21" t="s">
        <v>43</v>
      </c>
      <c r="C21" t="s">
        <v>44</v>
      </c>
      <c r="D21" t="s">
        <v>102</v>
      </c>
      <c r="E21" t="s">
        <v>102</v>
      </c>
      <c r="F21">
        <v>44620</v>
      </c>
      <c r="G21" t="s">
        <v>62</v>
      </c>
      <c r="H21" t="s">
        <v>69</v>
      </c>
      <c r="I21" t="s">
        <v>70</v>
      </c>
      <c r="J21" t="s">
        <v>71</v>
      </c>
      <c r="K21" t="s">
        <v>103</v>
      </c>
      <c r="L21" t="s">
        <v>104</v>
      </c>
      <c r="M21" t="s">
        <v>105</v>
      </c>
      <c r="N21" t="s">
        <v>53</v>
      </c>
      <c r="O21" s="6">
        <v>43189</v>
      </c>
      <c r="P21" s="6">
        <v>43278</v>
      </c>
      <c r="Q21">
        <v>3</v>
      </c>
      <c r="R21" t="s">
        <v>112</v>
      </c>
      <c r="S21" s="7">
        <v>43295.485462962963</v>
      </c>
      <c r="T21" s="8">
        <v>458865.73</v>
      </c>
      <c r="U21" s="8">
        <v>6565.6</v>
      </c>
      <c r="V21" s="8">
        <v>617001</v>
      </c>
      <c r="W21" s="8">
        <v>0</v>
      </c>
      <c r="X21" s="8">
        <v>873097.33000000007</v>
      </c>
      <c r="Y21" s="8">
        <v>0</v>
      </c>
      <c r="Z21" s="8">
        <v>2320</v>
      </c>
      <c r="AA21" s="8">
        <v>1021275.58</v>
      </c>
      <c r="AB21" s="8">
        <v>1089.24</v>
      </c>
      <c r="AC21" s="8">
        <f t="shared" si="1"/>
        <v>2980214.4800000004</v>
      </c>
      <c r="AD21" s="8">
        <v>0</v>
      </c>
      <c r="AE21" s="23">
        <v>751867.65999999992</v>
      </c>
      <c r="AF21" s="8">
        <v>0</v>
      </c>
      <c r="AG21" s="23">
        <f t="shared" si="2"/>
        <v>751867.65999999992</v>
      </c>
      <c r="AH21" s="8">
        <f>AC21+AG21</f>
        <v>3732082.1400000006</v>
      </c>
      <c r="AI21" s="8">
        <v>10024777</v>
      </c>
      <c r="AJ21" s="8">
        <f t="shared" si="0"/>
        <v>-6292694.8599999994</v>
      </c>
      <c r="AK21" s="25">
        <f t="shared" si="4"/>
        <v>0.37228580146969859</v>
      </c>
    </row>
    <row r="22" spans="1:37" hidden="1" x14ac:dyDescent="0.25">
      <c r="A22" t="s">
        <v>42</v>
      </c>
      <c r="B22" t="s">
        <v>43</v>
      </c>
      <c r="C22" t="s">
        <v>44</v>
      </c>
      <c r="D22" t="s">
        <v>102</v>
      </c>
      <c r="E22" t="s">
        <v>102</v>
      </c>
      <c r="F22">
        <v>44621</v>
      </c>
      <c r="G22" t="s">
        <v>62</v>
      </c>
      <c r="H22" t="s">
        <v>69</v>
      </c>
      <c r="I22" t="s">
        <v>70</v>
      </c>
      <c r="J22" t="s">
        <v>71</v>
      </c>
      <c r="K22" t="s">
        <v>106</v>
      </c>
      <c r="L22" t="s">
        <v>68</v>
      </c>
      <c r="M22" t="s">
        <v>58</v>
      </c>
      <c r="N22" t="s">
        <v>45</v>
      </c>
      <c r="O22" s="6">
        <v>43189</v>
      </c>
      <c r="P22" s="6">
        <v>43278</v>
      </c>
      <c r="Q22">
        <v>3</v>
      </c>
      <c r="R22" t="s">
        <v>112</v>
      </c>
      <c r="S22" s="7">
        <v>43292.540127314816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f t="shared" si="1"/>
        <v>0</v>
      </c>
      <c r="AD22" s="8">
        <v>0</v>
      </c>
      <c r="AE22" s="23">
        <v>0</v>
      </c>
      <c r="AF22" s="8">
        <v>0</v>
      </c>
      <c r="AG22" s="23">
        <f t="shared" si="2"/>
        <v>0</v>
      </c>
      <c r="AH22" s="8">
        <f t="shared" si="3"/>
        <v>0</v>
      </c>
      <c r="AI22" s="8">
        <v>10024777</v>
      </c>
      <c r="AJ22" s="8">
        <f t="shared" si="0"/>
        <v>-10024777</v>
      </c>
      <c r="AK22" s="25">
        <f t="shared" si="4"/>
        <v>0</v>
      </c>
    </row>
    <row r="23" spans="1:37" hidden="1" x14ac:dyDescent="0.25">
      <c r="A23" t="s">
        <v>42</v>
      </c>
      <c r="B23" t="s">
        <v>43</v>
      </c>
      <c r="C23" t="s">
        <v>44</v>
      </c>
      <c r="D23" t="s">
        <v>107</v>
      </c>
      <c r="E23" t="s">
        <v>107</v>
      </c>
      <c r="F23">
        <v>44638</v>
      </c>
      <c r="G23" t="s">
        <v>62</v>
      </c>
      <c r="H23" t="s">
        <v>69</v>
      </c>
      <c r="I23" t="s">
        <v>70</v>
      </c>
      <c r="J23" t="s">
        <v>71</v>
      </c>
      <c r="K23" t="s">
        <v>108</v>
      </c>
      <c r="L23" t="s">
        <v>109</v>
      </c>
      <c r="M23" t="s">
        <v>55</v>
      </c>
      <c r="N23" t="s">
        <v>50</v>
      </c>
      <c r="O23" s="6">
        <v>43189</v>
      </c>
      <c r="P23" s="6">
        <v>43278</v>
      </c>
      <c r="Q23">
        <v>3</v>
      </c>
      <c r="R23" t="s">
        <v>112</v>
      </c>
      <c r="S23" s="7">
        <v>43297.820844907408</v>
      </c>
      <c r="T23" s="8">
        <v>712034.97</v>
      </c>
      <c r="U23" s="8">
        <v>2933263</v>
      </c>
      <c r="V23" s="8">
        <v>297103.92</v>
      </c>
      <c r="W23" s="8">
        <v>0</v>
      </c>
      <c r="X23" s="8">
        <v>0</v>
      </c>
      <c r="Y23" s="8">
        <v>0</v>
      </c>
      <c r="Z23" s="8">
        <v>20000</v>
      </c>
      <c r="AA23" s="8">
        <v>0</v>
      </c>
      <c r="AB23" s="8">
        <v>2857.12</v>
      </c>
      <c r="AC23" s="8">
        <f t="shared" si="1"/>
        <v>3965259.01</v>
      </c>
      <c r="AD23" s="8">
        <v>0</v>
      </c>
      <c r="AE23" s="23">
        <v>149721.26999999999</v>
      </c>
      <c r="AF23" s="8">
        <v>0</v>
      </c>
      <c r="AG23" s="23">
        <f t="shared" si="2"/>
        <v>149721.26999999999</v>
      </c>
      <c r="AH23" s="8">
        <f t="shared" si="3"/>
        <v>4114980.28</v>
      </c>
      <c r="AI23" s="8">
        <v>4296333</v>
      </c>
      <c r="AJ23" s="8">
        <f t="shared" si="0"/>
        <v>-181352.7200000002</v>
      </c>
      <c r="AK23" s="25">
        <f t="shared" si="4"/>
        <v>0.9577889516478354</v>
      </c>
    </row>
    <row r="24" spans="1:37" hidden="1" x14ac:dyDescent="0.25">
      <c r="A24" t="s">
        <v>42</v>
      </c>
      <c r="B24" t="s">
        <v>43</v>
      </c>
      <c r="C24" t="s">
        <v>44</v>
      </c>
      <c r="D24" t="s">
        <v>107</v>
      </c>
      <c r="E24" t="s">
        <v>107</v>
      </c>
      <c r="F24">
        <v>44639</v>
      </c>
      <c r="G24" t="s">
        <v>62</v>
      </c>
      <c r="H24" t="s">
        <v>69</v>
      </c>
      <c r="I24" t="s">
        <v>70</v>
      </c>
      <c r="J24" t="s">
        <v>71</v>
      </c>
      <c r="K24" t="s">
        <v>110</v>
      </c>
      <c r="L24" t="s">
        <v>111</v>
      </c>
      <c r="M24" t="s">
        <v>49</v>
      </c>
      <c r="N24" t="s">
        <v>47</v>
      </c>
      <c r="O24" s="6">
        <v>43189</v>
      </c>
      <c r="P24" s="6">
        <v>43278</v>
      </c>
      <c r="Q24">
        <v>3</v>
      </c>
      <c r="R24" t="s">
        <v>112</v>
      </c>
      <c r="S24" s="7">
        <v>43292.632569444446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f t="shared" si="1"/>
        <v>0</v>
      </c>
      <c r="AD24" s="8">
        <v>0</v>
      </c>
      <c r="AE24" s="23">
        <v>23727.27</v>
      </c>
      <c r="AF24" s="8">
        <v>0</v>
      </c>
      <c r="AG24" s="23">
        <f t="shared" si="2"/>
        <v>23727.27</v>
      </c>
      <c r="AH24" s="8">
        <f t="shared" si="3"/>
        <v>23727.27</v>
      </c>
      <c r="AI24" s="8">
        <v>4296333</v>
      </c>
      <c r="AJ24" s="8">
        <f t="shared" si="0"/>
        <v>-4272605.7300000004</v>
      </c>
      <c r="AK24" s="25">
        <f t="shared" si="4"/>
        <v>5.5226794571091205E-3</v>
      </c>
    </row>
    <row r="25" spans="1:37" hidden="1" x14ac:dyDescent="0.25">
      <c r="T25" s="26">
        <f>SUM(T11:T24)</f>
        <v>7196103.2199999997</v>
      </c>
      <c r="U25" s="26">
        <f t="shared" ref="U25:AH25" si="5">SUM(U11:U24)</f>
        <v>7091079.7000000002</v>
      </c>
      <c r="V25" s="26">
        <f t="shared" si="5"/>
        <v>8026343.6699999999</v>
      </c>
      <c r="W25" s="26">
        <f t="shared" si="5"/>
        <v>350001</v>
      </c>
      <c r="X25" s="26">
        <f t="shared" si="5"/>
        <v>1916075.54</v>
      </c>
      <c r="Y25" s="26">
        <f t="shared" si="5"/>
        <v>313422.54000000004</v>
      </c>
      <c r="Z25" s="26">
        <f t="shared" si="5"/>
        <v>63920</v>
      </c>
      <c r="AA25" s="26">
        <f t="shared" si="5"/>
        <v>3131895</v>
      </c>
      <c r="AB25" s="26">
        <f t="shared" si="5"/>
        <v>16572.25</v>
      </c>
      <c r="AC25" s="26">
        <f t="shared" si="5"/>
        <v>28105412.920000002</v>
      </c>
      <c r="AD25" s="26">
        <f t="shared" si="5"/>
        <v>-13101.18</v>
      </c>
      <c r="AE25" s="26">
        <f t="shared" si="5"/>
        <v>1133026.2150000001</v>
      </c>
      <c r="AF25" s="26">
        <f t="shared" si="5"/>
        <v>0</v>
      </c>
      <c r="AG25" s="26">
        <f t="shared" si="5"/>
        <v>1119925.04</v>
      </c>
      <c r="AH25" s="26">
        <f t="shared" si="5"/>
        <v>29225337.960000001</v>
      </c>
      <c r="AI25" s="26"/>
      <c r="AJ25" s="26">
        <f>SUM(AJ11:AJ24)</f>
        <v>-159813314.03999996</v>
      </c>
    </row>
  </sheetData>
  <autoFilter ref="A10:XES25" xr:uid="{42D64034-B477-4DC0-BFB1-B63F6C4C74A4}">
    <filterColumn colId="11">
      <filters>
        <filter val="LORENZO RICARDO"/>
      </filters>
    </filterColumn>
  </autoFilter>
  <mergeCells count="378">
    <mergeCell ref="AK8:AK9"/>
    <mergeCell ref="WZK2:XBC2"/>
    <mergeCell ref="XBD2:XCV2"/>
    <mergeCell ref="XCW2:XEO2"/>
    <mergeCell ref="XEP2:XES2"/>
    <mergeCell ref="WQT2:WSL2"/>
    <mergeCell ref="WSM2:WUE2"/>
    <mergeCell ref="WUF2:WVX2"/>
    <mergeCell ref="WVY2:WXQ2"/>
    <mergeCell ref="WXR2:WZJ2"/>
    <mergeCell ref="WIC2:WJU2"/>
    <mergeCell ref="WJV2:WLN2"/>
    <mergeCell ref="WLO2:WNG2"/>
    <mergeCell ref="WNH2:WOZ2"/>
    <mergeCell ref="WPA2:WQS2"/>
    <mergeCell ref="VZL2:WBD2"/>
    <mergeCell ref="WBE2:WCW2"/>
    <mergeCell ref="WCX2:WEP2"/>
    <mergeCell ref="WEQ2:WGI2"/>
    <mergeCell ref="WGJ2:WIB2"/>
    <mergeCell ref="VQU2:VSM2"/>
    <mergeCell ref="VSN2:VUF2"/>
    <mergeCell ref="VUG2:VVY2"/>
    <mergeCell ref="VVZ2:VXR2"/>
    <mergeCell ref="VXS2:VZK2"/>
    <mergeCell ref="VID2:VJV2"/>
    <mergeCell ref="VJW2:VLO2"/>
    <mergeCell ref="VLP2:VNH2"/>
    <mergeCell ref="VNI2:VPA2"/>
    <mergeCell ref="VPB2:VQT2"/>
    <mergeCell ref="UZM2:VBE2"/>
    <mergeCell ref="VBF2:VCX2"/>
    <mergeCell ref="VCY2:VEQ2"/>
    <mergeCell ref="VER2:VGJ2"/>
    <mergeCell ref="VGK2:VIC2"/>
    <mergeCell ref="UQV2:USN2"/>
    <mergeCell ref="USO2:UUG2"/>
    <mergeCell ref="UUH2:UVZ2"/>
    <mergeCell ref="UWA2:UXS2"/>
    <mergeCell ref="UXT2:UZL2"/>
    <mergeCell ref="UIE2:UJW2"/>
    <mergeCell ref="UJX2:ULP2"/>
    <mergeCell ref="ULQ2:UNI2"/>
    <mergeCell ref="UNJ2:UPB2"/>
    <mergeCell ref="UPC2:UQU2"/>
    <mergeCell ref="TZN2:UBF2"/>
    <mergeCell ref="UBG2:UCY2"/>
    <mergeCell ref="UCZ2:UER2"/>
    <mergeCell ref="UES2:UGK2"/>
    <mergeCell ref="UGL2:UID2"/>
    <mergeCell ref="TQW2:TSO2"/>
    <mergeCell ref="TSP2:TUH2"/>
    <mergeCell ref="TUI2:TWA2"/>
    <mergeCell ref="TWB2:TXT2"/>
    <mergeCell ref="TXU2:TZM2"/>
    <mergeCell ref="TIF2:TJX2"/>
    <mergeCell ref="TJY2:TLQ2"/>
    <mergeCell ref="TLR2:TNJ2"/>
    <mergeCell ref="TNK2:TPC2"/>
    <mergeCell ref="TPD2:TQV2"/>
    <mergeCell ref="SZO2:TBG2"/>
    <mergeCell ref="TBH2:TCZ2"/>
    <mergeCell ref="TDA2:TES2"/>
    <mergeCell ref="TET2:TGL2"/>
    <mergeCell ref="TGM2:TIE2"/>
    <mergeCell ref="SQX2:SSP2"/>
    <mergeCell ref="SSQ2:SUI2"/>
    <mergeCell ref="SUJ2:SWB2"/>
    <mergeCell ref="SWC2:SXU2"/>
    <mergeCell ref="SXV2:SZN2"/>
    <mergeCell ref="SIG2:SJY2"/>
    <mergeCell ref="SJZ2:SLR2"/>
    <mergeCell ref="SLS2:SNK2"/>
    <mergeCell ref="SNL2:SPD2"/>
    <mergeCell ref="SPE2:SQW2"/>
    <mergeCell ref="RZP2:SBH2"/>
    <mergeCell ref="SBI2:SDA2"/>
    <mergeCell ref="SDB2:SET2"/>
    <mergeCell ref="SEU2:SGM2"/>
    <mergeCell ref="SGN2:SIF2"/>
    <mergeCell ref="RQY2:RSQ2"/>
    <mergeCell ref="RSR2:RUJ2"/>
    <mergeCell ref="RUK2:RWC2"/>
    <mergeCell ref="RWD2:RXV2"/>
    <mergeCell ref="RXW2:RZO2"/>
    <mergeCell ref="RIH2:RJZ2"/>
    <mergeCell ref="RKA2:RLS2"/>
    <mergeCell ref="RLT2:RNL2"/>
    <mergeCell ref="RNM2:RPE2"/>
    <mergeCell ref="RPF2:RQX2"/>
    <mergeCell ref="QZQ2:RBI2"/>
    <mergeCell ref="RBJ2:RDB2"/>
    <mergeCell ref="RDC2:REU2"/>
    <mergeCell ref="REV2:RGN2"/>
    <mergeCell ref="RGO2:RIG2"/>
    <mergeCell ref="QQZ2:QSR2"/>
    <mergeCell ref="QSS2:QUK2"/>
    <mergeCell ref="QUL2:QWD2"/>
    <mergeCell ref="QWE2:QXW2"/>
    <mergeCell ref="QXX2:QZP2"/>
    <mergeCell ref="QII2:QKA2"/>
    <mergeCell ref="QKB2:QLT2"/>
    <mergeCell ref="QLU2:QNM2"/>
    <mergeCell ref="QNN2:QPF2"/>
    <mergeCell ref="QPG2:QQY2"/>
    <mergeCell ref="PZR2:QBJ2"/>
    <mergeCell ref="QBK2:QDC2"/>
    <mergeCell ref="QDD2:QEV2"/>
    <mergeCell ref="QEW2:QGO2"/>
    <mergeCell ref="QGP2:QIH2"/>
    <mergeCell ref="PRA2:PSS2"/>
    <mergeCell ref="PST2:PUL2"/>
    <mergeCell ref="PUM2:PWE2"/>
    <mergeCell ref="PWF2:PXX2"/>
    <mergeCell ref="PXY2:PZQ2"/>
    <mergeCell ref="PIJ2:PKB2"/>
    <mergeCell ref="PKC2:PLU2"/>
    <mergeCell ref="PLV2:PNN2"/>
    <mergeCell ref="PNO2:PPG2"/>
    <mergeCell ref="PPH2:PQZ2"/>
    <mergeCell ref="OZS2:PBK2"/>
    <mergeCell ref="PBL2:PDD2"/>
    <mergeCell ref="PDE2:PEW2"/>
    <mergeCell ref="PEX2:PGP2"/>
    <mergeCell ref="PGQ2:PII2"/>
    <mergeCell ref="ORB2:OST2"/>
    <mergeCell ref="OSU2:OUM2"/>
    <mergeCell ref="OUN2:OWF2"/>
    <mergeCell ref="OWG2:OXY2"/>
    <mergeCell ref="OXZ2:OZR2"/>
    <mergeCell ref="OIK2:OKC2"/>
    <mergeCell ref="OKD2:OLV2"/>
    <mergeCell ref="OLW2:ONO2"/>
    <mergeCell ref="ONP2:OPH2"/>
    <mergeCell ref="OPI2:ORA2"/>
    <mergeCell ref="NZT2:OBL2"/>
    <mergeCell ref="OBM2:ODE2"/>
    <mergeCell ref="ODF2:OEX2"/>
    <mergeCell ref="OEY2:OGQ2"/>
    <mergeCell ref="OGR2:OIJ2"/>
    <mergeCell ref="NRC2:NSU2"/>
    <mergeCell ref="NSV2:NUN2"/>
    <mergeCell ref="NUO2:NWG2"/>
    <mergeCell ref="NWH2:NXZ2"/>
    <mergeCell ref="NYA2:NZS2"/>
    <mergeCell ref="NIL2:NKD2"/>
    <mergeCell ref="NKE2:NLW2"/>
    <mergeCell ref="NLX2:NNP2"/>
    <mergeCell ref="NNQ2:NPI2"/>
    <mergeCell ref="NPJ2:NRB2"/>
    <mergeCell ref="MZU2:NBM2"/>
    <mergeCell ref="NBN2:NDF2"/>
    <mergeCell ref="NDG2:NEY2"/>
    <mergeCell ref="NEZ2:NGR2"/>
    <mergeCell ref="NGS2:NIK2"/>
    <mergeCell ref="MRD2:MSV2"/>
    <mergeCell ref="MSW2:MUO2"/>
    <mergeCell ref="MUP2:MWH2"/>
    <mergeCell ref="MWI2:MYA2"/>
    <mergeCell ref="MYB2:MZT2"/>
    <mergeCell ref="MIM2:MKE2"/>
    <mergeCell ref="MKF2:MLX2"/>
    <mergeCell ref="MLY2:MNQ2"/>
    <mergeCell ref="MNR2:MPJ2"/>
    <mergeCell ref="MPK2:MRC2"/>
    <mergeCell ref="LZV2:MBN2"/>
    <mergeCell ref="MBO2:MDG2"/>
    <mergeCell ref="MDH2:MEZ2"/>
    <mergeCell ref="MFA2:MGS2"/>
    <mergeCell ref="MGT2:MIL2"/>
    <mergeCell ref="LRE2:LSW2"/>
    <mergeCell ref="LSX2:LUP2"/>
    <mergeCell ref="LUQ2:LWI2"/>
    <mergeCell ref="LWJ2:LYB2"/>
    <mergeCell ref="LYC2:LZU2"/>
    <mergeCell ref="LIN2:LKF2"/>
    <mergeCell ref="LKG2:LLY2"/>
    <mergeCell ref="LLZ2:LNR2"/>
    <mergeCell ref="LNS2:LPK2"/>
    <mergeCell ref="LPL2:LRD2"/>
    <mergeCell ref="KZW2:LBO2"/>
    <mergeCell ref="LBP2:LDH2"/>
    <mergeCell ref="LDI2:LFA2"/>
    <mergeCell ref="LFB2:LGT2"/>
    <mergeCell ref="LGU2:LIM2"/>
    <mergeCell ref="KRF2:KSX2"/>
    <mergeCell ref="KSY2:KUQ2"/>
    <mergeCell ref="KUR2:KWJ2"/>
    <mergeCell ref="KWK2:KYC2"/>
    <mergeCell ref="KYD2:KZV2"/>
    <mergeCell ref="KIO2:KKG2"/>
    <mergeCell ref="KKH2:KLZ2"/>
    <mergeCell ref="KMA2:KNS2"/>
    <mergeCell ref="KNT2:KPL2"/>
    <mergeCell ref="KPM2:KRE2"/>
    <mergeCell ref="JZX2:KBP2"/>
    <mergeCell ref="KBQ2:KDI2"/>
    <mergeCell ref="KDJ2:KFB2"/>
    <mergeCell ref="KFC2:KGU2"/>
    <mergeCell ref="KGV2:KIN2"/>
    <mergeCell ref="JRG2:JSY2"/>
    <mergeCell ref="JSZ2:JUR2"/>
    <mergeCell ref="JUS2:JWK2"/>
    <mergeCell ref="JWL2:JYD2"/>
    <mergeCell ref="JYE2:JZW2"/>
    <mergeCell ref="JIP2:JKH2"/>
    <mergeCell ref="JKI2:JMA2"/>
    <mergeCell ref="JMB2:JNT2"/>
    <mergeCell ref="JNU2:JPM2"/>
    <mergeCell ref="JPN2:JRF2"/>
    <mergeCell ref="IZY2:JBQ2"/>
    <mergeCell ref="JBR2:JDJ2"/>
    <mergeCell ref="JDK2:JFC2"/>
    <mergeCell ref="JFD2:JGV2"/>
    <mergeCell ref="JGW2:JIO2"/>
    <mergeCell ref="IRH2:ISZ2"/>
    <mergeCell ref="ITA2:IUS2"/>
    <mergeCell ref="IUT2:IWL2"/>
    <mergeCell ref="IWM2:IYE2"/>
    <mergeCell ref="IYF2:IZX2"/>
    <mergeCell ref="IIQ2:IKI2"/>
    <mergeCell ref="IKJ2:IMB2"/>
    <mergeCell ref="IMC2:INU2"/>
    <mergeCell ref="INV2:IPN2"/>
    <mergeCell ref="IPO2:IRG2"/>
    <mergeCell ref="HZZ2:IBR2"/>
    <mergeCell ref="IBS2:IDK2"/>
    <mergeCell ref="IDL2:IFD2"/>
    <mergeCell ref="IFE2:IGW2"/>
    <mergeCell ref="IGX2:IIP2"/>
    <mergeCell ref="HRI2:HTA2"/>
    <mergeCell ref="HTB2:HUT2"/>
    <mergeCell ref="HUU2:HWM2"/>
    <mergeCell ref="HWN2:HYF2"/>
    <mergeCell ref="HYG2:HZY2"/>
    <mergeCell ref="HIR2:HKJ2"/>
    <mergeCell ref="HKK2:HMC2"/>
    <mergeCell ref="HMD2:HNV2"/>
    <mergeCell ref="HNW2:HPO2"/>
    <mergeCell ref="HPP2:HRH2"/>
    <mergeCell ref="HAA2:HBS2"/>
    <mergeCell ref="HBT2:HDL2"/>
    <mergeCell ref="HDM2:HFE2"/>
    <mergeCell ref="HFF2:HGX2"/>
    <mergeCell ref="HGY2:HIQ2"/>
    <mergeCell ref="GRJ2:GTB2"/>
    <mergeCell ref="GTC2:GUU2"/>
    <mergeCell ref="GUV2:GWN2"/>
    <mergeCell ref="GWO2:GYG2"/>
    <mergeCell ref="GYH2:GZZ2"/>
    <mergeCell ref="GIS2:GKK2"/>
    <mergeCell ref="GKL2:GMD2"/>
    <mergeCell ref="GME2:GNW2"/>
    <mergeCell ref="GNX2:GPP2"/>
    <mergeCell ref="GPQ2:GRI2"/>
    <mergeCell ref="GAB2:GBT2"/>
    <mergeCell ref="GBU2:GDM2"/>
    <mergeCell ref="GDN2:GFF2"/>
    <mergeCell ref="GFG2:GGY2"/>
    <mergeCell ref="GGZ2:GIR2"/>
    <mergeCell ref="FRK2:FTC2"/>
    <mergeCell ref="FTD2:FUV2"/>
    <mergeCell ref="FUW2:FWO2"/>
    <mergeCell ref="FWP2:FYH2"/>
    <mergeCell ref="FYI2:GAA2"/>
    <mergeCell ref="FIT2:FKL2"/>
    <mergeCell ref="FKM2:FME2"/>
    <mergeCell ref="FMF2:FNX2"/>
    <mergeCell ref="FNY2:FPQ2"/>
    <mergeCell ref="FPR2:FRJ2"/>
    <mergeCell ref="FAC2:FBU2"/>
    <mergeCell ref="FBV2:FDN2"/>
    <mergeCell ref="FDO2:FFG2"/>
    <mergeCell ref="FFH2:FGZ2"/>
    <mergeCell ref="FHA2:FIS2"/>
    <mergeCell ref="ERL2:ETD2"/>
    <mergeCell ref="ETE2:EUW2"/>
    <mergeCell ref="EUX2:EWP2"/>
    <mergeCell ref="EWQ2:EYI2"/>
    <mergeCell ref="EYJ2:FAB2"/>
    <mergeCell ref="EIU2:EKM2"/>
    <mergeCell ref="EKN2:EMF2"/>
    <mergeCell ref="EMG2:ENY2"/>
    <mergeCell ref="ENZ2:EPR2"/>
    <mergeCell ref="EPS2:ERK2"/>
    <mergeCell ref="EAD2:EBV2"/>
    <mergeCell ref="EBW2:EDO2"/>
    <mergeCell ref="EDP2:EFH2"/>
    <mergeCell ref="EFI2:EHA2"/>
    <mergeCell ref="EHB2:EIT2"/>
    <mergeCell ref="DRM2:DTE2"/>
    <mergeCell ref="DTF2:DUX2"/>
    <mergeCell ref="DUY2:DWQ2"/>
    <mergeCell ref="DWR2:DYJ2"/>
    <mergeCell ref="DYK2:EAC2"/>
    <mergeCell ref="DIV2:DKN2"/>
    <mergeCell ref="DKO2:DMG2"/>
    <mergeCell ref="DMH2:DNZ2"/>
    <mergeCell ref="DOA2:DPS2"/>
    <mergeCell ref="DPT2:DRL2"/>
    <mergeCell ref="DAE2:DBW2"/>
    <mergeCell ref="DBX2:DDP2"/>
    <mergeCell ref="DDQ2:DFI2"/>
    <mergeCell ref="DFJ2:DHB2"/>
    <mergeCell ref="DHC2:DIU2"/>
    <mergeCell ref="CRN2:CTF2"/>
    <mergeCell ref="CTG2:CUY2"/>
    <mergeCell ref="CUZ2:CWR2"/>
    <mergeCell ref="CWS2:CYK2"/>
    <mergeCell ref="CYL2:DAD2"/>
    <mergeCell ref="CIW2:CKO2"/>
    <mergeCell ref="CKP2:CMH2"/>
    <mergeCell ref="CMI2:COA2"/>
    <mergeCell ref="COB2:CPT2"/>
    <mergeCell ref="CPU2:CRM2"/>
    <mergeCell ref="CAF2:CBX2"/>
    <mergeCell ref="CBY2:CDQ2"/>
    <mergeCell ref="CDR2:CFJ2"/>
    <mergeCell ref="CFK2:CHC2"/>
    <mergeCell ref="CHD2:CIV2"/>
    <mergeCell ref="BRO2:BTG2"/>
    <mergeCell ref="BTH2:BUZ2"/>
    <mergeCell ref="BVA2:BWS2"/>
    <mergeCell ref="BWT2:BYL2"/>
    <mergeCell ref="BYM2:CAE2"/>
    <mergeCell ref="BIX2:BKP2"/>
    <mergeCell ref="BKQ2:BMI2"/>
    <mergeCell ref="BMJ2:BOB2"/>
    <mergeCell ref="BOC2:BPU2"/>
    <mergeCell ref="BPV2:BRN2"/>
    <mergeCell ref="BAG2:BBY2"/>
    <mergeCell ref="BBZ2:BDR2"/>
    <mergeCell ref="BDS2:BFK2"/>
    <mergeCell ref="BFL2:BHD2"/>
    <mergeCell ref="BHE2:BIW2"/>
    <mergeCell ref="ARP2:ATH2"/>
    <mergeCell ref="ATI2:AVA2"/>
    <mergeCell ref="AVB2:AWT2"/>
    <mergeCell ref="AWU2:AYM2"/>
    <mergeCell ref="AYN2:BAF2"/>
    <mergeCell ref="AIY2:AKQ2"/>
    <mergeCell ref="AKR2:AMJ2"/>
    <mergeCell ref="AMK2:AOC2"/>
    <mergeCell ref="AOD2:APV2"/>
    <mergeCell ref="APW2:ARO2"/>
    <mergeCell ref="AAH2:ABZ2"/>
    <mergeCell ref="ACA2:ADS2"/>
    <mergeCell ref="ADT2:AFL2"/>
    <mergeCell ref="AFM2:AHE2"/>
    <mergeCell ref="AHF2:AIX2"/>
    <mergeCell ref="RQ2:TI2"/>
    <mergeCell ref="TJ2:VB2"/>
    <mergeCell ref="VC2:WU2"/>
    <mergeCell ref="WV2:YN2"/>
    <mergeCell ref="YO2:AAG2"/>
    <mergeCell ref="IZ2:KR2"/>
    <mergeCell ref="KS2:MK2"/>
    <mergeCell ref="ML2:OD2"/>
    <mergeCell ref="OE2:PW2"/>
    <mergeCell ref="PX2:RP2"/>
    <mergeCell ref="AK2:CA2"/>
    <mergeCell ref="CB2:DT2"/>
    <mergeCell ref="DU2:FM2"/>
    <mergeCell ref="FN2:HF2"/>
    <mergeCell ref="HG2:IY2"/>
    <mergeCell ref="AG8:AG9"/>
    <mergeCell ref="AI8:AI9"/>
    <mergeCell ref="AJ8:AJ9"/>
    <mergeCell ref="A1:S1"/>
    <mergeCell ref="A2:S2"/>
    <mergeCell ref="A3:S3"/>
    <mergeCell ref="A4:S4"/>
    <mergeCell ref="A5:S5"/>
    <mergeCell ref="A6:S6"/>
    <mergeCell ref="H7:S7"/>
    <mergeCell ref="T8:AC8"/>
    <mergeCell ref="AD8:AF8"/>
    <mergeCell ref="AH8:AH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</vt:lpstr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VELASCO JULIO CESAR</dc:creator>
  <cp:lastModifiedBy>INE89NJP</cp:lastModifiedBy>
  <dcterms:created xsi:type="dcterms:W3CDTF">2018-06-15T23:34:20Z</dcterms:created>
  <dcterms:modified xsi:type="dcterms:W3CDTF">2018-11-14T23:11:34Z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e870b899-c29b-4e24-91cf-a5d68b1167ff</vt:lpwstr>
  </property>
</Properties>
</file>